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pplic\XCRED\RATES\"/>
    </mc:Choice>
  </mc:AlternateContent>
  <xr:revisionPtr revIDLastSave="0" documentId="13_ncr:1_{93DA7386-496C-4AB0-8CB5-3FF0E198D81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11-asu" sheetId="1" r:id="rId1"/>
    <sheet name="AAA to BBB-" sheetId="2" r:id="rId2"/>
    <sheet name="BB+ and BB" sheetId="3" r:id="rId3"/>
    <sheet name="BB-" sheetId="4" r:id="rId4"/>
    <sheet name="B+" sheetId="5" r:id="rId5"/>
    <sheet name="B" sheetId="6" r:id="rId6"/>
    <sheet name="B-" sheetId="7" r:id="rId7"/>
    <sheet name="CCC" sheetId="8" r:id="rId8"/>
    <sheet name="CC to C" sheetId="9" r:id="rId9"/>
  </sheets>
  <externalReferences>
    <externalReference r:id="rId10"/>
  </externalReferences>
  <definedNames>
    <definedName name="_xlnm._FilterDatabase" localSheetId="1" hidden="1">'AAA to BBB-'!$B$3:$E$3</definedName>
    <definedName name="_xlnm._FilterDatabase" localSheetId="5" hidden="1">B!$B$3:$E$3</definedName>
    <definedName name="_xlnm._FilterDatabase" localSheetId="6" hidden="1">'B-'!$B$3:$E$3</definedName>
    <definedName name="_xlnm._FilterDatabase" localSheetId="4" hidden="1">'B+'!$B$3:$E$3</definedName>
    <definedName name="_xlnm._FilterDatabase" localSheetId="3" hidden="1">'BB-'!$B$3:$E$3</definedName>
    <definedName name="_xlnm._FilterDatabase" localSheetId="2" hidden="1">'BB+ and BB'!$B$3:$E$3</definedName>
    <definedName name="_xlnm._FilterDatabase" localSheetId="8" hidden="1">'CC to C'!$B$3:$E$3</definedName>
    <definedName name="_xlnm._FilterDatabase" localSheetId="7" hidden="1">CCC!$B$3:$E$3</definedName>
    <definedName name="_xlnm.Print_Titles" localSheetId="0">'2011-asu'!$A:$B</definedName>
    <definedName name="ratings">'[1]Table de conversion'!$E$2:$F$9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D8" i="1" l="1"/>
  <c r="DC8" i="1"/>
  <c r="DC7" i="1"/>
  <c r="DD6" i="1"/>
  <c r="DD9" i="1" s="1"/>
  <c r="DC6" i="1"/>
  <c r="DB8" i="1"/>
  <c r="DA8" i="1"/>
  <c r="DA7" i="1"/>
  <c r="DB6" i="1"/>
  <c r="DA9" i="1" s="1"/>
  <c r="DA6" i="1"/>
  <c r="DB9" i="1" s="1"/>
  <c r="CW6" i="1"/>
  <c r="DC9" i="1" l="1"/>
  <c r="C9" i="1"/>
  <c r="D9" i="1"/>
  <c r="E1" i="7"/>
  <c r="E1" i="2"/>
  <c r="E1" i="4"/>
  <c r="E1" i="5"/>
  <c r="E1" i="3"/>
  <c r="E1" i="9"/>
  <c r="E1" i="8"/>
  <c r="E1" i="6"/>
  <c r="L2" i="1" l="1"/>
  <c r="T2" i="1" s="1"/>
  <c r="AB2" i="1" s="1"/>
  <c r="AJ2" i="1" s="1"/>
  <c r="AR2" i="1" s="1"/>
  <c r="AZ2" i="1" s="1"/>
  <c r="BH2" i="1" s="1"/>
  <c r="BP2" i="1" s="1"/>
  <c r="L1" i="1"/>
  <c r="T1" i="1" s="1"/>
  <c r="AB1" i="1" s="1"/>
  <c r="AJ1" i="1" s="1"/>
  <c r="AR1" i="1" s="1"/>
  <c r="AZ1" i="1" s="1"/>
  <c r="BH1" i="1" s="1"/>
  <c r="BP1" i="1" s="1"/>
  <c r="F8" i="1"/>
  <c r="F9" i="1" s="1"/>
  <c r="E8" i="1"/>
  <c r="E9" i="1" s="1"/>
  <c r="E7" i="1"/>
  <c r="G7" i="1" s="1"/>
  <c r="I7" i="1" s="1"/>
  <c r="K7" i="1" s="1"/>
  <c r="M7" i="1" s="1"/>
  <c r="O7" i="1" s="1"/>
  <c r="Q7" i="1" s="1"/>
  <c r="S7" i="1" s="1"/>
  <c r="U7" i="1" s="1"/>
  <c r="W7" i="1" s="1"/>
  <c r="Y7" i="1" s="1"/>
  <c r="AA7" i="1" s="1"/>
  <c r="AC7" i="1" s="1"/>
  <c r="AE7" i="1" s="1"/>
  <c r="AG7" i="1" s="1"/>
  <c r="AI7" i="1" s="1"/>
  <c r="AK7" i="1" s="1"/>
  <c r="AM7" i="1" s="1"/>
  <c r="AO7" i="1" s="1"/>
  <c r="AQ7" i="1" s="1"/>
  <c r="AS7" i="1" s="1"/>
  <c r="AU7" i="1" s="1"/>
  <c r="AW7" i="1" s="1"/>
  <c r="AY7" i="1" s="1"/>
  <c r="BA7" i="1" s="1"/>
  <c r="BC7" i="1" s="1"/>
  <c r="BE7" i="1" s="1"/>
  <c r="BG7" i="1" s="1"/>
  <c r="BI7" i="1" s="1"/>
  <c r="BK7" i="1" s="1"/>
  <c r="BM7" i="1" s="1"/>
  <c r="BO7" i="1" s="1"/>
  <c r="BQ7" i="1" s="1"/>
  <c r="BS7" i="1" s="1"/>
  <c r="BU7" i="1" s="1"/>
  <c r="BW7" i="1" s="1"/>
  <c r="BY7" i="1" s="1"/>
  <c r="CA7" i="1" s="1"/>
  <c r="CC7" i="1" s="1"/>
  <c r="CE7" i="1" s="1"/>
  <c r="CG7" i="1" s="1"/>
  <c r="CI7" i="1" s="1"/>
  <c r="CK7" i="1" s="1"/>
  <c r="CM7" i="1" s="1"/>
  <c r="CO7" i="1" s="1"/>
  <c r="CQ7" i="1" s="1"/>
  <c r="CS7" i="1" s="1"/>
  <c r="CU7" i="1" l="1"/>
  <c r="CW7" i="1"/>
  <c r="CY7" i="1" s="1"/>
  <c r="H8" i="1"/>
  <c r="H9" i="1" s="1"/>
  <c r="G8" i="1"/>
  <c r="G9" i="1" s="1"/>
  <c r="J8" i="1" l="1"/>
  <c r="J9" i="1" s="1"/>
  <c r="I8" i="1"/>
  <c r="I9" i="1" s="1"/>
  <c r="K8" i="1" l="1"/>
  <c r="K9" i="1" s="1"/>
  <c r="L8" i="1"/>
  <c r="L9" i="1" s="1"/>
  <c r="N8" i="1" l="1"/>
  <c r="M8" i="1"/>
  <c r="M9" i="1" s="1"/>
  <c r="O6" i="1"/>
  <c r="P8" i="1" l="1"/>
  <c r="R8" i="1" s="1"/>
  <c r="T8" i="1" s="1"/>
  <c r="V8" i="1" s="1"/>
  <c r="X8" i="1" s="1"/>
  <c r="Z8" i="1" s="1"/>
  <c r="AB8" i="1" s="1"/>
  <c r="AD8" i="1" s="1"/>
  <c r="AF8" i="1" s="1"/>
  <c r="AH8" i="1" s="1"/>
  <c r="AJ8" i="1" s="1"/>
  <c r="AL8" i="1" s="1"/>
  <c r="AN8" i="1" s="1"/>
  <c r="AP8" i="1" s="1"/>
  <c r="AR8" i="1" s="1"/>
  <c r="AT8" i="1" s="1"/>
  <c r="AV8" i="1" s="1"/>
  <c r="AX8" i="1" s="1"/>
  <c r="AZ8" i="1" s="1"/>
  <c r="BB8" i="1" s="1"/>
  <c r="BD8" i="1" s="1"/>
  <c r="BF8" i="1" s="1"/>
  <c r="BH8" i="1" s="1"/>
  <c r="BJ8" i="1" s="1"/>
  <c r="BL8" i="1" s="1"/>
  <c r="BN8" i="1" s="1"/>
  <c r="BP8" i="1" s="1"/>
  <c r="BR8" i="1" s="1"/>
  <c r="BT8" i="1" s="1"/>
  <c r="BV8" i="1" s="1"/>
  <c r="BX8" i="1" s="1"/>
  <c r="BZ8" i="1" s="1"/>
  <c r="CB8" i="1" s="1"/>
  <c r="N9" i="1"/>
  <c r="P6" i="1"/>
  <c r="O8" i="1"/>
  <c r="Q8" i="1" s="1"/>
  <c r="S8" i="1" s="1"/>
  <c r="U8" i="1" s="1"/>
  <c r="W8" i="1" s="1"/>
  <c r="Y8" i="1" s="1"/>
  <c r="AA8" i="1" s="1"/>
  <c r="AC8" i="1" s="1"/>
  <c r="AE8" i="1" s="1"/>
  <c r="AG8" i="1" s="1"/>
  <c r="AI8" i="1" s="1"/>
  <c r="AK8" i="1" s="1"/>
  <c r="AM8" i="1" s="1"/>
  <c r="AO8" i="1" s="1"/>
  <c r="AQ8" i="1" s="1"/>
  <c r="AS8" i="1" s="1"/>
  <c r="AU8" i="1" s="1"/>
  <c r="AW8" i="1" s="1"/>
  <c r="AY8" i="1" s="1"/>
  <c r="BA8" i="1" s="1"/>
  <c r="BC8" i="1" s="1"/>
  <c r="BE8" i="1" s="1"/>
  <c r="BG8" i="1" s="1"/>
  <c r="BI8" i="1" s="1"/>
  <c r="BK8" i="1" s="1"/>
  <c r="BM8" i="1" s="1"/>
  <c r="BO8" i="1" s="1"/>
  <c r="BQ8" i="1" s="1"/>
  <c r="BS8" i="1" s="1"/>
  <c r="BU8" i="1" s="1"/>
  <c r="BW8" i="1" s="1"/>
  <c r="BY8" i="1" s="1"/>
  <c r="CD8" i="1" l="1"/>
  <c r="CF8" i="1" s="1"/>
  <c r="CH8" i="1" s="1"/>
  <c r="CJ8" i="1" s="1"/>
  <c r="CL8" i="1" s="1"/>
  <c r="CN8" i="1" s="1"/>
  <c r="CP8" i="1" s="1"/>
  <c r="CR8" i="1" s="1"/>
  <c r="CT8" i="1" s="1"/>
  <c r="CA8" i="1"/>
  <c r="CC8" i="1" s="1"/>
  <c r="P9" i="1"/>
  <c r="O9" i="1"/>
  <c r="Q6" i="1"/>
  <c r="CV8" i="1" l="1"/>
  <c r="CX8" i="1"/>
  <c r="CZ8" i="1" s="1"/>
  <c r="CE8" i="1"/>
  <c r="CG8" i="1" s="1"/>
  <c r="CI8" i="1" s="1"/>
  <c r="CK8" i="1" s="1"/>
  <c r="CM8" i="1" s="1"/>
  <c r="CO8" i="1" s="1"/>
  <c r="CQ8" i="1" s="1"/>
  <c r="CS8" i="1" s="1"/>
  <c r="R6" i="1"/>
  <c r="CU8" i="1" l="1"/>
  <c r="CW8" i="1"/>
  <c r="CY8" i="1" s="1"/>
  <c r="Q9" i="1"/>
  <c r="R9" i="1"/>
  <c r="S6" i="1"/>
  <c r="T6" i="1" l="1"/>
  <c r="T9" i="1" l="1"/>
  <c r="S9" i="1"/>
  <c r="U6" i="1"/>
  <c r="V6" i="1" l="1"/>
  <c r="U9" i="1" s="1"/>
  <c r="V9" i="1" l="1"/>
  <c r="W6" i="1"/>
  <c r="X6" i="1" l="1"/>
  <c r="W9" i="1" s="1"/>
  <c r="X9" i="1" l="1"/>
  <c r="Y6" i="1"/>
  <c r="Z6" i="1" l="1"/>
  <c r="Y9" i="1" s="1"/>
  <c r="Z9" i="1" l="1"/>
  <c r="AA6" i="1"/>
  <c r="AB6" i="1" l="1"/>
  <c r="AA9" i="1" s="1"/>
  <c r="AB9" i="1" l="1"/>
  <c r="AC6" i="1"/>
  <c r="AD6" i="1" l="1"/>
  <c r="AC9" i="1" s="1"/>
  <c r="AD9" i="1" l="1"/>
  <c r="AE6" i="1"/>
  <c r="AF6" i="1" l="1"/>
  <c r="AE9" i="1" s="1"/>
  <c r="AF9" i="1" l="1"/>
  <c r="AG6" i="1"/>
  <c r="AH6" i="1" l="1"/>
  <c r="AG9" i="1" s="1"/>
  <c r="AH9" i="1" l="1"/>
  <c r="AI6" i="1"/>
  <c r="AJ6" i="1" l="1"/>
  <c r="AI9" i="1" s="1"/>
  <c r="AJ9" i="1" l="1"/>
  <c r="AK6" i="1"/>
  <c r="AL6" i="1" l="1"/>
  <c r="AK9" i="1" s="1"/>
  <c r="AL9" i="1" l="1"/>
  <c r="AM6" i="1"/>
  <c r="AN6" i="1" l="1"/>
  <c r="AM9" i="1" s="1"/>
  <c r="AN9" i="1" l="1"/>
  <c r="AO6" i="1"/>
  <c r="AP6" i="1" l="1"/>
  <c r="AO9" i="1" s="1"/>
  <c r="AP9" i="1" l="1"/>
  <c r="AQ6" i="1"/>
  <c r="AR6" i="1" l="1"/>
  <c r="AQ9" i="1" s="1"/>
  <c r="AR9" i="1" l="1"/>
  <c r="AS6" i="1"/>
  <c r="AT6" i="1" l="1"/>
  <c r="AS9" i="1" s="1"/>
  <c r="AT9" i="1" l="1"/>
  <c r="AU6" i="1"/>
  <c r="AV6" i="1" l="1"/>
  <c r="AU9" i="1" s="1"/>
  <c r="AV9" i="1" l="1"/>
  <c r="AW6" i="1"/>
  <c r="AX6" i="1" l="1"/>
  <c r="AW9" i="1" s="1"/>
  <c r="AX9" i="1" l="1"/>
  <c r="AY6" i="1"/>
  <c r="AZ6" i="1" l="1"/>
  <c r="AY9" i="1" s="1"/>
  <c r="AZ9" i="1" l="1"/>
  <c r="BA6" i="1"/>
  <c r="BB6" i="1" l="1"/>
  <c r="BA9" i="1" s="1"/>
  <c r="BB9" i="1" l="1"/>
  <c r="BC6" i="1"/>
  <c r="BD6" i="1" l="1"/>
  <c r="BC9" i="1" s="1"/>
  <c r="BD9" i="1" l="1"/>
  <c r="BE6" i="1"/>
  <c r="BF6" i="1" l="1"/>
  <c r="BG6" i="1" s="1"/>
  <c r="BH6" i="1" l="1"/>
  <c r="BI6" i="1" s="1"/>
  <c r="BF9" i="1"/>
  <c r="BE9" i="1"/>
  <c r="BJ6" i="1" l="1"/>
  <c r="BK6" i="1" s="1"/>
  <c r="BH9" i="1"/>
  <c r="BG9" i="1"/>
  <c r="BJ9" i="1" l="1"/>
  <c r="BI9" i="1"/>
  <c r="BL6" i="1"/>
  <c r="BM6" i="1" s="1"/>
  <c r="BN6" i="1" l="1"/>
  <c r="BO6" i="1" s="1"/>
  <c r="BL9" i="1"/>
  <c r="BK9" i="1"/>
  <c r="BP6" i="1" l="1"/>
  <c r="BQ6" i="1" s="1"/>
  <c r="BN9" i="1"/>
  <c r="BM9" i="1"/>
  <c r="BO9" i="1" l="1"/>
  <c r="BR6" i="1"/>
  <c r="BQ9" i="1" s="1"/>
  <c r="BP9" i="1"/>
  <c r="BR9" i="1" l="1"/>
  <c r="BS6" i="1"/>
  <c r="BT6" i="1" l="1"/>
  <c r="BS9" i="1" s="1"/>
  <c r="BT9" i="1" l="1"/>
  <c r="BU6" i="1"/>
  <c r="BV6" i="1" l="1"/>
  <c r="BW6" i="1" s="1"/>
  <c r="BU9" i="1" l="1"/>
  <c r="BX6" i="1"/>
  <c r="BY6" i="1" s="1"/>
  <c r="BV9" i="1"/>
  <c r="BZ6" i="1" l="1"/>
  <c r="CA6" i="1" s="1"/>
  <c r="BW9" i="1"/>
  <c r="BX9" i="1"/>
  <c r="BY9" i="1" l="1"/>
  <c r="BZ9" i="1"/>
  <c r="CB6" i="1"/>
  <c r="CC6" i="1" s="1"/>
  <c r="CB9" i="1" l="1"/>
  <c r="CD6" i="1"/>
  <c r="CE6" i="1" s="1"/>
  <c r="CA9" i="1"/>
  <c r="CC9" i="1" l="1"/>
  <c r="CD9" i="1"/>
  <c r="CF6" i="1"/>
  <c r="CG6" i="1" s="1"/>
  <c r="CF9" i="1"/>
  <c r="CE9" i="1" l="1"/>
  <c r="CH6" i="1"/>
  <c r="CG9" i="1" s="1"/>
  <c r="CH9" i="1" l="1"/>
  <c r="CI6" i="1"/>
  <c r="CJ6" i="1" l="1"/>
  <c r="CI9" i="1" s="1"/>
  <c r="CJ9" i="1" l="1"/>
  <c r="CK6" i="1"/>
  <c r="CL6" i="1" l="1"/>
  <c r="CM6" i="1" s="1"/>
  <c r="CN6" i="1" l="1"/>
  <c r="CM9" i="1" s="1"/>
  <c r="CK9" i="1"/>
  <c r="CL9" i="1"/>
  <c r="CN9" i="1" l="1"/>
  <c r="CO6" i="1"/>
  <c r="CP6" i="1" l="1"/>
  <c r="CQ6" i="1" s="1"/>
  <c r="CR6" i="1" l="1"/>
  <c r="CO9" i="1"/>
  <c r="CP9" i="1"/>
  <c r="CQ9" i="1" l="1"/>
  <c r="CS6" i="1"/>
  <c r="CR9" i="1"/>
  <c r="CT6" i="1" l="1"/>
  <c r="CS9" i="1"/>
  <c r="CX9" i="1" l="1"/>
  <c r="CX6" i="1"/>
  <c r="CY6" i="1" s="1"/>
  <c r="CW9" i="1"/>
  <c r="CT9" i="1"/>
  <c r="CU6" i="1"/>
  <c r="CZ6" i="1" l="1"/>
  <c r="CZ9" i="1" s="1"/>
  <c r="CY9" i="1"/>
  <c r="CV6" i="1"/>
  <c r="CU9" i="1" l="1"/>
  <c r="CV9" i="1"/>
  <c r="A1" i="5" l="1"/>
  <c r="A4" i="5" s="1"/>
  <c r="A1" i="9"/>
  <c r="A4" i="9" s="1"/>
  <c r="A1" i="7"/>
  <c r="A4" i="7" s="1"/>
  <c r="A1" i="2"/>
  <c r="A4" i="2" s="1"/>
  <c r="A1" i="8"/>
  <c r="A4" i="8" s="1"/>
  <c r="A5" i="2" l="1"/>
  <c r="C4" i="2"/>
  <c r="A5" i="7"/>
  <c r="C4" i="7"/>
  <c r="A5" i="5"/>
  <c r="C4" i="5"/>
  <c r="A5" i="9"/>
  <c r="C4" i="9"/>
  <c r="C4" i="8"/>
  <c r="A5" i="8"/>
  <c r="B4" i="2"/>
  <c r="D4" i="2" s="1"/>
  <c r="A1" i="3"/>
  <c r="A4" i="3" s="1"/>
  <c r="A1" i="6"/>
  <c r="A4" i="6" s="1"/>
  <c r="A1" i="4"/>
  <c r="A4" i="4" s="1"/>
  <c r="E4" i="7" l="1"/>
  <c r="E4" i="8"/>
  <c r="B4" i="7"/>
  <c r="D4" i="7" s="1"/>
  <c r="B5" i="5"/>
  <c r="D5" i="5" s="1"/>
  <c r="C5" i="5"/>
  <c r="E5" i="5" s="1"/>
  <c r="A6" i="5"/>
  <c r="B4" i="8"/>
  <c r="D4" i="8" s="1"/>
  <c r="B4" i="9"/>
  <c r="D4" i="9" s="1"/>
  <c r="C5" i="7"/>
  <c r="E5" i="7" s="1"/>
  <c r="B5" i="7"/>
  <c r="D5" i="7" s="1"/>
  <c r="A6" i="7"/>
  <c r="E4" i="2"/>
  <c r="E4" i="5"/>
  <c r="A6" i="8"/>
  <c r="B5" i="8"/>
  <c r="D5" i="8" s="1"/>
  <c r="C5" i="8"/>
  <c r="E5" i="8" s="1"/>
  <c r="B4" i="4"/>
  <c r="D4" i="4" s="1"/>
  <c r="A5" i="4"/>
  <c r="C4" i="4"/>
  <c r="E4" i="4" s="1"/>
  <c r="C4" i="6"/>
  <c r="E4" i="6" s="1"/>
  <c r="B4" i="6"/>
  <c r="D4" i="6" s="1"/>
  <c r="A5" i="6"/>
  <c r="B5" i="9"/>
  <c r="D5" i="9" s="1"/>
  <c r="A6" i="9"/>
  <c r="C5" i="9"/>
  <c r="E5" i="9" s="1"/>
  <c r="B5" i="2"/>
  <c r="D5" i="2" s="1"/>
  <c r="C5" i="2"/>
  <c r="E5" i="2" s="1"/>
  <c r="A6" i="2"/>
  <c r="E4" i="9"/>
  <c r="B4" i="3"/>
  <c r="D4" i="3" s="1"/>
  <c r="A5" i="3"/>
  <c r="C4" i="3"/>
  <c r="E4" i="3" s="1"/>
  <c r="B4" i="5"/>
  <c r="D4" i="5" s="1"/>
  <c r="C6" i="9" l="1"/>
  <c r="E6" i="9" s="1"/>
  <c r="B6" i="9"/>
  <c r="D6" i="9" s="1"/>
  <c r="A7" i="9"/>
  <c r="B5" i="6"/>
  <c r="D5" i="6" s="1"/>
  <c r="A6" i="6"/>
  <c r="C5" i="6"/>
  <c r="E5" i="6" s="1"/>
  <c r="B6" i="8"/>
  <c r="D6" i="8" s="1"/>
  <c r="A7" i="8"/>
  <c r="C6" i="8"/>
  <c r="E6" i="8" s="1"/>
  <c r="B6" i="5"/>
  <c r="D6" i="5" s="1"/>
  <c r="A7" i="5"/>
  <c r="C6" i="5"/>
  <c r="E6" i="5" s="1"/>
  <c r="C5" i="3"/>
  <c r="E5" i="3" s="1"/>
  <c r="B5" i="3"/>
  <c r="D5" i="3" s="1"/>
  <c r="A6" i="3"/>
  <c r="B6" i="7"/>
  <c r="D6" i="7" s="1"/>
  <c r="C6" i="7"/>
  <c r="E6" i="7" s="1"/>
  <c r="A7" i="7"/>
  <c r="A7" i="2"/>
  <c r="C6" i="2"/>
  <c r="E6" i="2" s="1"/>
  <c r="B6" i="2"/>
  <c r="D6" i="2" s="1"/>
  <c r="C5" i="4"/>
  <c r="E5" i="4" s="1"/>
  <c r="A6" i="4"/>
  <c r="B5" i="4"/>
  <c r="D5" i="4" s="1"/>
  <c r="A7" i="6" l="1"/>
  <c r="B6" i="6"/>
  <c r="D6" i="6" s="1"/>
  <c r="C6" i="6"/>
  <c r="E6" i="6" s="1"/>
  <c r="C7" i="2"/>
  <c r="E7" i="2" s="1"/>
  <c r="A8" i="2"/>
  <c r="B7" i="2"/>
  <c r="D7" i="2" s="1"/>
  <c r="C7" i="5"/>
  <c r="E7" i="5" s="1"/>
  <c r="B7" i="5"/>
  <c r="D7" i="5" s="1"/>
  <c r="A8" i="5"/>
  <c r="B7" i="9"/>
  <c r="D7" i="9" s="1"/>
  <c r="A8" i="9"/>
  <c r="C7" i="9"/>
  <c r="E7" i="9" s="1"/>
  <c r="B7" i="8"/>
  <c r="D7" i="8" s="1"/>
  <c r="A8" i="8"/>
  <c r="C7" i="8"/>
  <c r="E7" i="8" s="1"/>
  <c r="B6" i="4"/>
  <c r="D6" i="4" s="1"/>
  <c r="A7" i="4"/>
  <c r="C6" i="4"/>
  <c r="E6" i="4" s="1"/>
  <c r="C6" i="3"/>
  <c r="E6" i="3" s="1"/>
  <c r="A7" i="3"/>
  <c r="B6" i="3"/>
  <c r="D6" i="3" s="1"/>
  <c r="B7" i="7"/>
  <c r="D7" i="7" s="1"/>
  <c r="A8" i="7"/>
  <c r="C7" i="7"/>
  <c r="E7" i="7" s="1"/>
  <c r="A9" i="8" l="1"/>
  <c r="B8" i="8"/>
  <c r="D8" i="8" s="1"/>
  <c r="C8" i="8"/>
  <c r="E8" i="8" s="1"/>
  <c r="B8" i="7"/>
  <c r="D8" i="7" s="1"/>
  <c r="C8" i="7"/>
  <c r="E8" i="7" s="1"/>
  <c r="A9" i="7"/>
  <c r="C8" i="2"/>
  <c r="E8" i="2" s="1"/>
  <c r="B8" i="2"/>
  <c r="D8" i="2" s="1"/>
  <c r="A9" i="2"/>
  <c r="C8" i="9"/>
  <c r="E8" i="9" s="1"/>
  <c r="A9" i="9"/>
  <c r="B8" i="9"/>
  <c r="D8" i="9" s="1"/>
  <c r="B7" i="3"/>
  <c r="D7" i="3" s="1"/>
  <c r="A8" i="3"/>
  <c r="C7" i="3"/>
  <c r="E7" i="3" s="1"/>
  <c r="C7" i="4"/>
  <c r="E7" i="4" s="1"/>
  <c r="B7" i="4"/>
  <c r="D7" i="4" s="1"/>
  <c r="A8" i="4"/>
  <c r="B8" i="5"/>
  <c r="D8" i="5" s="1"/>
  <c r="C8" i="5"/>
  <c r="E8" i="5" s="1"/>
  <c r="A9" i="5"/>
  <c r="B7" i="6"/>
  <c r="D7" i="6" s="1"/>
  <c r="C7" i="6"/>
  <c r="E7" i="6" s="1"/>
  <c r="A8" i="6"/>
  <c r="C8" i="6" l="1"/>
  <c r="E8" i="6" s="1"/>
  <c r="A9" i="6"/>
  <c r="B8" i="6"/>
  <c r="D8" i="6" s="1"/>
  <c r="C9" i="7"/>
  <c r="E9" i="7" s="1"/>
  <c r="A10" i="7"/>
  <c r="B9" i="7"/>
  <c r="D9" i="7" s="1"/>
  <c r="C9" i="9"/>
  <c r="E9" i="9" s="1"/>
  <c r="B9" i="9"/>
  <c r="D9" i="9" s="1"/>
  <c r="A10" i="9"/>
  <c r="B8" i="3"/>
  <c r="D8" i="3" s="1"/>
  <c r="A9" i="3"/>
  <c r="C8" i="3"/>
  <c r="E8" i="3" s="1"/>
  <c r="C9" i="5"/>
  <c r="E9" i="5" s="1"/>
  <c r="B9" i="5"/>
  <c r="D9" i="5" s="1"/>
  <c r="A10" i="5"/>
  <c r="C8" i="4"/>
  <c r="E8" i="4" s="1"/>
  <c r="B8" i="4"/>
  <c r="D8" i="4" s="1"/>
  <c r="A9" i="4"/>
  <c r="C9" i="2"/>
  <c r="E9" i="2" s="1"/>
  <c r="A10" i="2"/>
  <c r="B9" i="2"/>
  <c r="D9" i="2" s="1"/>
  <c r="C9" i="8"/>
  <c r="E9" i="8" s="1"/>
  <c r="B9" i="8"/>
  <c r="D9" i="8" s="1"/>
  <c r="A10" i="8"/>
  <c r="C10" i="5" l="1"/>
  <c r="E10" i="5" s="1"/>
  <c r="A11" i="5"/>
  <c r="B10" i="5"/>
  <c r="D10" i="5" s="1"/>
  <c r="B10" i="7"/>
  <c r="D10" i="7" s="1"/>
  <c r="C10" i="7"/>
  <c r="E10" i="7" s="1"/>
  <c r="A11" i="7"/>
  <c r="A11" i="2"/>
  <c r="C10" i="2"/>
  <c r="E10" i="2" s="1"/>
  <c r="B10" i="2"/>
  <c r="D10" i="2" s="1"/>
  <c r="B9" i="3"/>
  <c r="D9" i="3" s="1"/>
  <c r="C9" i="3"/>
  <c r="E9" i="3" s="1"/>
  <c r="A10" i="3"/>
  <c r="C10" i="8"/>
  <c r="E10" i="8" s="1"/>
  <c r="A11" i="8"/>
  <c r="B10" i="8"/>
  <c r="D10" i="8" s="1"/>
  <c r="A10" i="4"/>
  <c r="B9" i="4"/>
  <c r="D9" i="4" s="1"/>
  <c r="C9" i="4"/>
  <c r="E9" i="4" s="1"/>
  <c r="B9" i="6"/>
  <c r="D9" i="6" s="1"/>
  <c r="C9" i="6"/>
  <c r="E9" i="6" s="1"/>
  <c r="A10" i="6"/>
  <c r="B10" i="9"/>
  <c r="D10" i="9" s="1"/>
  <c r="C10" i="9"/>
  <c r="E10" i="9" s="1"/>
  <c r="A11" i="9"/>
  <c r="A12" i="2" l="1"/>
  <c r="B11" i="2"/>
  <c r="D11" i="2" s="1"/>
  <c r="C11" i="2"/>
  <c r="E11" i="2" s="1"/>
  <c r="A12" i="8"/>
  <c r="B11" i="8"/>
  <c r="D11" i="8" s="1"/>
  <c r="C11" i="8"/>
  <c r="E11" i="8" s="1"/>
  <c r="B11" i="7"/>
  <c r="D11" i="7" s="1"/>
  <c r="A12" i="7"/>
  <c r="C11" i="7"/>
  <c r="E11" i="7" s="1"/>
  <c r="C10" i="6"/>
  <c r="E10" i="6" s="1"/>
  <c r="A11" i="6"/>
  <c r="B10" i="6"/>
  <c r="D10" i="6" s="1"/>
  <c r="B10" i="3"/>
  <c r="D10" i="3" s="1"/>
  <c r="A11" i="3"/>
  <c r="C10" i="3"/>
  <c r="E10" i="3" s="1"/>
  <c r="B10" i="4"/>
  <c r="D10" i="4" s="1"/>
  <c r="A11" i="4"/>
  <c r="C10" i="4"/>
  <c r="E10" i="4" s="1"/>
  <c r="C11" i="5"/>
  <c r="E11" i="5" s="1"/>
  <c r="B11" i="5"/>
  <c r="D11" i="5" s="1"/>
  <c r="A12" i="5"/>
  <c r="B11" i="9"/>
  <c r="D11" i="9" s="1"/>
  <c r="C11" i="9"/>
  <c r="E11" i="9" s="1"/>
  <c r="A12" i="9"/>
  <c r="A13" i="9" l="1"/>
  <c r="B12" i="9"/>
  <c r="D12" i="9" s="1"/>
  <c r="C12" i="9"/>
  <c r="E12" i="9" s="1"/>
  <c r="C11" i="3"/>
  <c r="E11" i="3" s="1"/>
  <c r="A12" i="3"/>
  <c r="B11" i="3"/>
  <c r="D11" i="3" s="1"/>
  <c r="B12" i="5"/>
  <c r="D12" i="5" s="1"/>
  <c r="A13" i="5"/>
  <c r="C12" i="5"/>
  <c r="E12" i="5" s="1"/>
  <c r="C12" i="8"/>
  <c r="E12" i="8" s="1"/>
  <c r="B12" i="8"/>
  <c r="D12" i="8" s="1"/>
  <c r="A13" i="8"/>
  <c r="A13" i="7"/>
  <c r="C12" i="7"/>
  <c r="E12" i="7" s="1"/>
  <c r="B12" i="7"/>
  <c r="D12" i="7" s="1"/>
  <c r="B11" i="6"/>
  <c r="D11" i="6" s="1"/>
  <c r="C11" i="6"/>
  <c r="E11" i="6" s="1"/>
  <c r="A12" i="6"/>
  <c r="B11" i="4"/>
  <c r="D11" i="4" s="1"/>
  <c r="C11" i="4"/>
  <c r="E11" i="4" s="1"/>
  <c r="A12" i="4"/>
  <c r="A13" i="2"/>
  <c r="B12" i="2"/>
  <c r="D12" i="2" s="1"/>
  <c r="C12" i="2"/>
  <c r="E12" i="2" s="1"/>
  <c r="B13" i="5" l="1"/>
  <c r="D13" i="5" s="1"/>
  <c r="C13" i="5"/>
  <c r="E13" i="5" s="1"/>
  <c r="A14" i="5"/>
  <c r="A13" i="4"/>
  <c r="B12" i="4"/>
  <c r="D12" i="4" s="1"/>
  <c r="C12" i="4"/>
  <c r="E12" i="4" s="1"/>
  <c r="C13" i="7"/>
  <c r="E13" i="7" s="1"/>
  <c r="B13" i="7"/>
  <c r="D13" i="7" s="1"/>
  <c r="A14" i="7"/>
  <c r="C12" i="3"/>
  <c r="E12" i="3" s="1"/>
  <c r="A13" i="3"/>
  <c r="B12" i="3"/>
  <c r="D12" i="3" s="1"/>
  <c r="B13" i="8"/>
  <c r="D13" i="8" s="1"/>
  <c r="A14" i="8"/>
  <c r="C13" i="8"/>
  <c r="E13" i="8" s="1"/>
  <c r="B12" i="6"/>
  <c r="D12" i="6" s="1"/>
  <c r="C12" i="6"/>
  <c r="E12" i="6" s="1"/>
  <c r="A13" i="6"/>
  <c r="C13" i="2"/>
  <c r="E13" i="2" s="1"/>
  <c r="B13" i="2"/>
  <c r="D13" i="2" s="1"/>
  <c r="A14" i="2"/>
  <c r="B13" i="9"/>
  <c r="D13" i="9" s="1"/>
  <c r="C13" i="9"/>
  <c r="E13" i="9" s="1"/>
  <c r="A14" i="9"/>
  <c r="C14" i="8" l="1"/>
  <c r="E14" i="8" s="1"/>
  <c r="B14" i="8"/>
  <c r="D14" i="8" s="1"/>
  <c r="A15" i="8"/>
  <c r="A14" i="4"/>
  <c r="C13" i="4"/>
  <c r="E13" i="4" s="1"/>
  <c r="B13" i="4"/>
  <c r="D13" i="4" s="1"/>
  <c r="C13" i="3"/>
  <c r="E13" i="3" s="1"/>
  <c r="A14" i="3"/>
  <c r="B13" i="3"/>
  <c r="D13" i="3" s="1"/>
  <c r="B14" i="5"/>
  <c r="D14" i="5" s="1"/>
  <c r="C14" i="5"/>
  <c r="E14" i="5" s="1"/>
  <c r="A15" i="5"/>
  <c r="B14" i="9"/>
  <c r="D14" i="9" s="1"/>
  <c r="C14" i="9"/>
  <c r="E14" i="9" s="1"/>
  <c r="A15" i="9"/>
  <c r="A15" i="2"/>
  <c r="C14" i="2"/>
  <c r="E14" i="2" s="1"/>
  <c r="B14" i="2"/>
  <c r="D14" i="2" s="1"/>
  <c r="B13" i="6"/>
  <c r="D13" i="6" s="1"/>
  <c r="A14" i="6"/>
  <c r="C13" i="6"/>
  <c r="E13" i="6" s="1"/>
  <c r="A15" i="7"/>
  <c r="C14" i="7"/>
  <c r="E14" i="7" s="1"/>
  <c r="B14" i="7"/>
  <c r="D14" i="7" s="1"/>
  <c r="C15" i="9" l="1"/>
  <c r="E15" i="9" s="1"/>
  <c r="B15" i="9"/>
  <c r="D15" i="9" s="1"/>
  <c r="A16" i="9"/>
  <c r="B14" i="3"/>
  <c r="D14" i="3" s="1"/>
  <c r="C14" i="3"/>
  <c r="E14" i="3" s="1"/>
  <c r="A15" i="3"/>
  <c r="A16" i="7"/>
  <c r="B15" i="7"/>
  <c r="D15" i="7" s="1"/>
  <c r="C15" i="7"/>
  <c r="E15" i="7" s="1"/>
  <c r="B14" i="6"/>
  <c r="D14" i="6" s="1"/>
  <c r="A15" i="6"/>
  <c r="C14" i="6"/>
  <c r="E14" i="6" s="1"/>
  <c r="C15" i="5"/>
  <c r="E15" i="5" s="1"/>
  <c r="A16" i="5"/>
  <c r="B15" i="5"/>
  <c r="D15" i="5" s="1"/>
  <c r="C14" i="4"/>
  <c r="E14" i="4" s="1"/>
  <c r="A15" i="4"/>
  <c r="B14" i="4"/>
  <c r="D14" i="4" s="1"/>
  <c r="A16" i="2"/>
  <c r="B15" i="2"/>
  <c r="D15" i="2" s="1"/>
  <c r="C15" i="2"/>
  <c r="E15" i="2" s="1"/>
  <c r="A16" i="8"/>
  <c r="C15" i="8"/>
  <c r="E15" i="8" s="1"/>
  <c r="B15" i="8"/>
  <c r="D15" i="8" s="1"/>
  <c r="A17" i="7" l="1"/>
  <c r="B16" i="7"/>
  <c r="D16" i="7" s="1"/>
  <c r="C16" i="7"/>
  <c r="E16" i="7" s="1"/>
  <c r="B16" i="8"/>
  <c r="D16" i="8" s="1"/>
  <c r="A17" i="8"/>
  <c r="C16" i="8"/>
  <c r="E16" i="8" s="1"/>
  <c r="A17" i="5"/>
  <c r="B16" i="5"/>
  <c r="D16" i="5" s="1"/>
  <c r="C16" i="5"/>
  <c r="E16" i="5" s="1"/>
  <c r="B15" i="3"/>
  <c r="D15" i="3" s="1"/>
  <c r="A16" i="3"/>
  <c r="C15" i="3"/>
  <c r="E15" i="3" s="1"/>
  <c r="B16" i="2"/>
  <c r="D16" i="2" s="1"/>
  <c r="C16" i="2"/>
  <c r="E16" i="2" s="1"/>
  <c r="A17" i="2"/>
  <c r="C15" i="6"/>
  <c r="E15" i="6" s="1"/>
  <c r="B15" i="6"/>
  <c r="D15" i="6" s="1"/>
  <c r="A16" i="6"/>
  <c r="A17" i="9"/>
  <c r="C16" i="9"/>
  <c r="E16" i="9" s="1"/>
  <c r="B16" i="9"/>
  <c r="D16" i="9" s="1"/>
  <c r="B15" i="4"/>
  <c r="D15" i="4" s="1"/>
  <c r="C15" i="4"/>
  <c r="E15" i="4" s="1"/>
  <c r="A16" i="4"/>
  <c r="C17" i="8" l="1"/>
  <c r="E17" i="8" s="1"/>
  <c r="A18" i="8"/>
  <c r="B17" i="8"/>
  <c r="D17" i="8" s="1"/>
  <c r="A18" i="5"/>
  <c r="C17" i="5"/>
  <c r="E17" i="5" s="1"/>
  <c r="B17" i="5"/>
  <c r="D17" i="5" s="1"/>
  <c r="A18" i="9"/>
  <c r="B17" i="9"/>
  <c r="D17" i="9" s="1"/>
  <c r="C17" i="9"/>
  <c r="E17" i="9" s="1"/>
  <c r="A17" i="3"/>
  <c r="C16" i="3"/>
  <c r="E16" i="3" s="1"/>
  <c r="B16" i="3"/>
  <c r="D16" i="3" s="1"/>
  <c r="C16" i="4"/>
  <c r="E16" i="4" s="1"/>
  <c r="A17" i="4"/>
  <c r="B16" i="4"/>
  <c r="D16" i="4" s="1"/>
  <c r="B16" i="6"/>
  <c r="D16" i="6" s="1"/>
  <c r="C16" i="6"/>
  <c r="E16" i="6" s="1"/>
  <c r="A17" i="6"/>
  <c r="C17" i="2"/>
  <c r="E17" i="2" s="1"/>
  <c r="B17" i="2"/>
  <c r="D17" i="2" s="1"/>
  <c r="A18" i="2"/>
  <c r="B17" i="7"/>
  <c r="D17" i="7" s="1"/>
  <c r="C17" i="7"/>
  <c r="E17" i="7" s="1"/>
  <c r="A18" i="7"/>
  <c r="C18" i="9" l="1"/>
  <c r="E18" i="9" s="1"/>
  <c r="A19" i="9"/>
  <c r="B18" i="9"/>
  <c r="D18" i="9" s="1"/>
  <c r="A18" i="4"/>
  <c r="B17" i="4"/>
  <c r="D17" i="4" s="1"/>
  <c r="C17" i="4"/>
  <c r="E17" i="4" s="1"/>
  <c r="C18" i="7"/>
  <c r="E18" i="7" s="1"/>
  <c r="A19" i="7"/>
  <c r="B18" i="7"/>
  <c r="D18" i="7" s="1"/>
  <c r="A19" i="5"/>
  <c r="C18" i="5"/>
  <c r="E18" i="5" s="1"/>
  <c r="B18" i="5"/>
  <c r="D18" i="5" s="1"/>
  <c r="C18" i="2"/>
  <c r="E18" i="2" s="1"/>
  <c r="A19" i="2"/>
  <c r="B18" i="2"/>
  <c r="D18" i="2" s="1"/>
  <c r="C17" i="6"/>
  <c r="E17" i="6" s="1"/>
  <c r="B17" i="6"/>
  <c r="D17" i="6" s="1"/>
  <c r="A18" i="6"/>
  <c r="C17" i="3"/>
  <c r="E17" i="3" s="1"/>
  <c r="B17" i="3"/>
  <c r="D17" i="3" s="1"/>
  <c r="A18" i="3"/>
  <c r="A19" i="8"/>
  <c r="C18" i="8"/>
  <c r="E18" i="8" s="1"/>
  <c r="B18" i="8"/>
  <c r="D18" i="8" s="1"/>
  <c r="B19" i="2" l="1"/>
  <c r="D19" i="2" s="1"/>
  <c r="C19" i="2"/>
  <c r="E19" i="2" s="1"/>
  <c r="A20" i="2"/>
  <c r="A19" i="4"/>
  <c r="C18" i="4"/>
  <c r="E18" i="4" s="1"/>
  <c r="B18" i="4"/>
  <c r="D18" i="4" s="1"/>
  <c r="C19" i="7"/>
  <c r="E19" i="7" s="1"/>
  <c r="B19" i="7"/>
  <c r="D19" i="7" s="1"/>
  <c r="A20" i="7"/>
  <c r="C19" i="8"/>
  <c r="E19" i="8" s="1"/>
  <c r="B19" i="8"/>
  <c r="D19" i="8" s="1"/>
  <c r="A20" i="8"/>
  <c r="A19" i="3"/>
  <c r="C18" i="3"/>
  <c r="E18" i="3" s="1"/>
  <c r="B18" i="3"/>
  <c r="D18" i="3" s="1"/>
  <c r="B18" i="6"/>
  <c r="D18" i="6" s="1"/>
  <c r="C18" i="6"/>
  <c r="E18" i="6" s="1"/>
  <c r="A19" i="6"/>
  <c r="A20" i="5"/>
  <c r="B19" i="5"/>
  <c r="D19" i="5" s="1"/>
  <c r="C19" i="5"/>
  <c r="E19" i="5" s="1"/>
  <c r="B19" i="9"/>
  <c r="D19" i="9" s="1"/>
  <c r="A20" i="9"/>
  <c r="C19" i="9"/>
  <c r="E19" i="9" s="1"/>
  <c r="B19" i="3" l="1"/>
  <c r="D19" i="3" s="1"/>
  <c r="C19" i="3"/>
  <c r="E19" i="3" s="1"/>
  <c r="A20" i="3"/>
  <c r="C20" i="8"/>
  <c r="E20" i="8" s="1"/>
  <c r="B20" i="8"/>
  <c r="D20" i="8" s="1"/>
  <c r="A21" i="8"/>
  <c r="A20" i="4"/>
  <c r="C19" i="4"/>
  <c r="E19" i="4" s="1"/>
  <c r="B19" i="4"/>
  <c r="D19" i="4" s="1"/>
  <c r="A21" i="5"/>
  <c r="B20" i="5"/>
  <c r="D20" i="5" s="1"/>
  <c r="C20" i="5"/>
  <c r="E20" i="5" s="1"/>
  <c r="A21" i="2"/>
  <c r="B20" i="2"/>
  <c r="D20" i="2" s="1"/>
  <c r="C20" i="2"/>
  <c r="E20" i="2" s="1"/>
  <c r="C20" i="9"/>
  <c r="E20" i="9" s="1"/>
  <c r="A21" i="9"/>
  <c r="B20" i="9"/>
  <c r="D20" i="9" s="1"/>
  <c r="B19" i="6"/>
  <c r="D19" i="6" s="1"/>
  <c r="C19" i="6"/>
  <c r="E19" i="6" s="1"/>
  <c r="A20" i="6"/>
  <c r="C20" i="7"/>
  <c r="E20" i="7" s="1"/>
  <c r="A21" i="7"/>
  <c r="B20" i="7"/>
  <c r="D20" i="7" s="1"/>
  <c r="C21" i="7" l="1"/>
  <c r="E21" i="7" s="1"/>
  <c r="A22" i="7"/>
  <c r="B21" i="7"/>
  <c r="D21" i="7" s="1"/>
  <c r="C20" i="4"/>
  <c r="E20" i="4" s="1"/>
  <c r="A21" i="4"/>
  <c r="B20" i="4"/>
  <c r="D20" i="4" s="1"/>
  <c r="B21" i="8"/>
  <c r="D21" i="8" s="1"/>
  <c r="C21" i="8"/>
  <c r="E21" i="8" s="1"/>
  <c r="A22" i="8"/>
  <c r="B20" i="6"/>
  <c r="D20" i="6" s="1"/>
  <c r="C20" i="6"/>
  <c r="E20" i="6" s="1"/>
  <c r="A21" i="6"/>
  <c r="C21" i="2"/>
  <c r="E21" i="2" s="1"/>
  <c r="A22" i="2"/>
  <c r="B21" i="2"/>
  <c r="D21" i="2" s="1"/>
  <c r="B20" i="3"/>
  <c r="D20" i="3" s="1"/>
  <c r="C20" i="3"/>
  <c r="E20" i="3" s="1"/>
  <c r="A21" i="3"/>
  <c r="C21" i="5"/>
  <c r="E21" i="5" s="1"/>
  <c r="A22" i="5"/>
  <c r="B21" i="5"/>
  <c r="D21" i="5" s="1"/>
  <c r="B21" i="9"/>
  <c r="D21" i="9" s="1"/>
  <c r="C21" i="9"/>
  <c r="E21" i="9" s="1"/>
  <c r="A22" i="9"/>
  <c r="A23" i="2" l="1"/>
  <c r="B22" i="2"/>
  <c r="D22" i="2" s="1"/>
  <c r="C22" i="2"/>
  <c r="E22" i="2" s="1"/>
  <c r="A22" i="4"/>
  <c r="B21" i="4"/>
  <c r="D21" i="4" s="1"/>
  <c r="C21" i="4"/>
  <c r="E21" i="4" s="1"/>
  <c r="B22" i="5"/>
  <c r="D22" i="5" s="1"/>
  <c r="A23" i="5"/>
  <c r="C22" i="5"/>
  <c r="E22" i="5" s="1"/>
  <c r="C22" i="9"/>
  <c r="E22" i="9" s="1"/>
  <c r="A23" i="9"/>
  <c r="B22" i="9"/>
  <c r="D22" i="9" s="1"/>
  <c r="B21" i="3"/>
  <c r="D21" i="3" s="1"/>
  <c r="C21" i="3"/>
  <c r="E21" i="3" s="1"/>
  <c r="A22" i="3"/>
  <c r="A23" i="7"/>
  <c r="C22" i="7"/>
  <c r="E22" i="7" s="1"/>
  <c r="B22" i="7"/>
  <c r="D22" i="7" s="1"/>
  <c r="C21" i="6"/>
  <c r="E21" i="6" s="1"/>
  <c r="A22" i="6"/>
  <c r="B21" i="6"/>
  <c r="D21" i="6" s="1"/>
  <c r="C22" i="8"/>
  <c r="E22" i="8" s="1"/>
  <c r="B22" i="8"/>
  <c r="D22" i="8" s="1"/>
  <c r="A23" i="8"/>
  <c r="C23" i="8" l="1"/>
  <c r="E23" i="8" s="1"/>
  <c r="A24" i="8"/>
  <c r="B23" i="8"/>
  <c r="D23" i="8" s="1"/>
  <c r="C23" i="7"/>
  <c r="E23" i="7" s="1"/>
  <c r="A24" i="7"/>
  <c r="B23" i="7"/>
  <c r="D23" i="7" s="1"/>
  <c r="A24" i="5"/>
  <c r="B23" i="5"/>
  <c r="D23" i="5" s="1"/>
  <c r="C23" i="5"/>
  <c r="E23" i="5" s="1"/>
  <c r="B22" i="3"/>
  <c r="D22" i="3" s="1"/>
  <c r="A23" i="3"/>
  <c r="C22" i="3"/>
  <c r="E22" i="3" s="1"/>
  <c r="C22" i="6"/>
  <c r="E22" i="6" s="1"/>
  <c r="A23" i="6"/>
  <c r="B22" i="6"/>
  <c r="D22" i="6" s="1"/>
  <c r="A23" i="4"/>
  <c r="C22" i="4"/>
  <c r="E22" i="4" s="1"/>
  <c r="B22" i="4"/>
  <c r="D22" i="4" s="1"/>
  <c r="C23" i="9"/>
  <c r="E23" i="9" s="1"/>
  <c r="A24" i="9"/>
  <c r="B23" i="9"/>
  <c r="D23" i="9" s="1"/>
  <c r="A24" i="2"/>
  <c r="B23" i="2"/>
  <c r="D23" i="2" s="1"/>
  <c r="C23" i="2"/>
  <c r="E23" i="2" s="1"/>
  <c r="A25" i="5" l="1"/>
  <c r="B24" i="5"/>
  <c r="D24" i="5" s="1"/>
  <c r="C24" i="5"/>
  <c r="E24" i="5" s="1"/>
  <c r="C24" i="2"/>
  <c r="E24" i="2" s="1"/>
  <c r="B24" i="2"/>
  <c r="D24" i="2" s="1"/>
  <c r="A25" i="2"/>
  <c r="A24" i="6"/>
  <c r="C23" i="6"/>
  <c r="E23" i="6" s="1"/>
  <c r="B23" i="6"/>
  <c r="D23" i="6" s="1"/>
  <c r="B24" i="7"/>
  <c r="D24" i="7" s="1"/>
  <c r="A25" i="7"/>
  <c r="C24" i="7"/>
  <c r="E24" i="7" s="1"/>
  <c r="C24" i="9"/>
  <c r="E24" i="9" s="1"/>
  <c r="B24" i="9"/>
  <c r="D24" i="9" s="1"/>
  <c r="A25" i="9"/>
  <c r="A24" i="3"/>
  <c r="C23" i="3"/>
  <c r="E23" i="3" s="1"/>
  <c r="B23" i="3"/>
  <c r="D23" i="3" s="1"/>
  <c r="A24" i="4"/>
  <c r="B23" i="4"/>
  <c r="D23" i="4" s="1"/>
  <c r="C23" i="4"/>
  <c r="E23" i="4" s="1"/>
  <c r="C24" i="8"/>
  <c r="E24" i="8" s="1"/>
  <c r="A25" i="8"/>
  <c r="B24" i="8"/>
  <c r="D24" i="8" s="1"/>
  <c r="B25" i="2" l="1"/>
  <c r="D25" i="2" s="1"/>
  <c r="A26" i="2"/>
  <c r="C25" i="2"/>
  <c r="E25" i="2" s="1"/>
  <c r="A25" i="3"/>
  <c r="C24" i="3"/>
  <c r="E24" i="3" s="1"/>
  <c r="B24" i="3"/>
  <c r="D24" i="3" s="1"/>
  <c r="C25" i="8"/>
  <c r="E25" i="8" s="1"/>
  <c r="A26" i="8"/>
  <c r="B25" i="8"/>
  <c r="D25" i="8" s="1"/>
  <c r="A26" i="9"/>
  <c r="B25" i="9"/>
  <c r="D25" i="9" s="1"/>
  <c r="C25" i="9"/>
  <c r="E25" i="9" s="1"/>
  <c r="B24" i="6"/>
  <c r="D24" i="6" s="1"/>
  <c r="A25" i="6"/>
  <c r="C24" i="6"/>
  <c r="E24" i="6" s="1"/>
  <c r="A25" i="4"/>
  <c r="C24" i="4"/>
  <c r="E24" i="4" s="1"/>
  <c r="B24" i="4"/>
  <c r="D24" i="4" s="1"/>
  <c r="B25" i="7"/>
  <c r="D25" i="7" s="1"/>
  <c r="C25" i="7"/>
  <c r="E25" i="7" s="1"/>
  <c r="A26" i="7"/>
  <c r="A26" i="5"/>
  <c r="B25" i="5"/>
  <c r="D25" i="5" s="1"/>
  <c r="C25" i="5"/>
  <c r="E25" i="5" s="1"/>
  <c r="B26" i="8" l="1"/>
  <c r="D26" i="8" s="1"/>
  <c r="C26" i="8"/>
  <c r="E26" i="8" s="1"/>
  <c r="A27" i="8"/>
  <c r="C26" i="5"/>
  <c r="E26" i="5" s="1"/>
  <c r="B26" i="5"/>
  <c r="D26" i="5" s="1"/>
  <c r="A27" i="5"/>
  <c r="B25" i="3"/>
  <c r="D25" i="3" s="1"/>
  <c r="C25" i="3"/>
  <c r="E25" i="3" s="1"/>
  <c r="A26" i="3"/>
  <c r="C25" i="4"/>
  <c r="E25" i="4" s="1"/>
  <c r="A26" i="4"/>
  <c r="B25" i="4"/>
  <c r="D25" i="4" s="1"/>
  <c r="C25" i="6"/>
  <c r="E25" i="6" s="1"/>
  <c r="A26" i="6"/>
  <c r="B25" i="6"/>
  <c r="D25" i="6" s="1"/>
  <c r="C26" i="7"/>
  <c r="E26" i="7" s="1"/>
  <c r="A27" i="7"/>
  <c r="B26" i="7"/>
  <c r="D26" i="7" s="1"/>
  <c r="C26" i="9"/>
  <c r="E26" i="9" s="1"/>
  <c r="A27" i="9"/>
  <c r="B26" i="9"/>
  <c r="D26" i="9" s="1"/>
  <c r="B26" i="2"/>
  <c r="D26" i="2" s="1"/>
  <c r="C26" i="2"/>
  <c r="E26" i="2" s="1"/>
  <c r="A27" i="2"/>
  <c r="A28" i="2" l="1"/>
  <c r="B27" i="2"/>
  <c r="D27" i="2" s="1"/>
  <c r="C27" i="2"/>
  <c r="E27" i="2" s="1"/>
  <c r="B27" i="5"/>
  <c r="D27" i="5" s="1"/>
  <c r="C27" i="5"/>
  <c r="E27" i="5" s="1"/>
  <c r="A28" i="5"/>
  <c r="A28" i="9"/>
  <c r="C27" i="9"/>
  <c r="E27" i="9" s="1"/>
  <c r="B27" i="9"/>
  <c r="D27" i="9" s="1"/>
  <c r="B26" i="4"/>
  <c r="D26" i="4" s="1"/>
  <c r="C26" i="4"/>
  <c r="E26" i="4" s="1"/>
  <c r="A27" i="4"/>
  <c r="A28" i="8"/>
  <c r="B27" i="8"/>
  <c r="D27" i="8" s="1"/>
  <c r="C27" i="8"/>
  <c r="E27" i="8" s="1"/>
  <c r="C26" i="6"/>
  <c r="E26" i="6" s="1"/>
  <c r="B26" i="6"/>
  <c r="D26" i="6" s="1"/>
  <c r="A27" i="6"/>
  <c r="B27" i="7"/>
  <c r="D27" i="7" s="1"/>
  <c r="A28" i="7"/>
  <c r="C27" i="7"/>
  <c r="E27" i="7" s="1"/>
  <c r="C26" i="3"/>
  <c r="E26" i="3" s="1"/>
  <c r="A27" i="3"/>
  <c r="B26" i="3"/>
  <c r="D26" i="3" s="1"/>
  <c r="C27" i="3" l="1"/>
  <c r="E27" i="3" s="1"/>
  <c r="B27" i="3"/>
  <c r="D27" i="3" s="1"/>
  <c r="A28" i="3"/>
  <c r="B28" i="9"/>
  <c r="D28" i="9" s="1"/>
  <c r="C28" i="9"/>
  <c r="E28" i="9" s="1"/>
  <c r="A29" i="9"/>
  <c r="A29" i="7"/>
  <c r="B28" i="7"/>
  <c r="D28" i="7" s="1"/>
  <c r="C28" i="7"/>
  <c r="E28" i="7" s="1"/>
  <c r="B27" i="4"/>
  <c r="D27" i="4" s="1"/>
  <c r="C27" i="4"/>
  <c r="E27" i="4" s="1"/>
  <c r="A28" i="4"/>
  <c r="B28" i="5"/>
  <c r="D28" i="5" s="1"/>
  <c r="C28" i="5"/>
  <c r="E28" i="5" s="1"/>
  <c r="A29" i="5"/>
  <c r="A29" i="8"/>
  <c r="B28" i="8"/>
  <c r="D28" i="8" s="1"/>
  <c r="C28" i="8"/>
  <c r="E28" i="8" s="1"/>
  <c r="B27" i="6"/>
  <c r="D27" i="6" s="1"/>
  <c r="C27" i="6"/>
  <c r="E27" i="6" s="1"/>
  <c r="A28" i="6"/>
  <c r="B28" i="2"/>
  <c r="D28" i="2" s="1"/>
  <c r="C28" i="2"/>
  <c r="E28" i="2" s="1"/>
  <c r="A29" i="2"/>
  <c r="C29" i="2" l="1"/>
  <c r="E29" i="2" s="1"/>
  <c r="B29" i="2"/>
  <c r="D29" i="2" s="1"/>
  <c r="A30" i="2"/>
  <c r="C29" i="8"/>
  <c r="E29" i="8" s="1"/>
  <c r="A30" i="8"/>
  <c r="B29" i="8"/>
  <c r="D29" i="8" s="1"/>
  <c r="C29" i="5"/>
  <c r="E29" i="5" s="1"/>
  <c r="A30" i="5"/>
  <c r="B29" i="5"/>
  <c r="D29" i="5" s="1"/>
  <c r="B29" i="7"/>
  <c r="D29" i="7" s="1"/>
  <c r="C29" i="7"/>
  <c r="E29" i="7" s="1"/>
  <c r="A30" i="7"/>
  <c r="A29" i="4"/>
  <c r="B28" i="4"/>
  <c r="D28" i="4" s="1"/>
  <c r="C28" i="4"/>
  <c r="E28" i="4" s="1"/>
  <c r="A30" i="9"/>
  <c r="C29" i="9"/>
  <c r="E29" i="9" s="1"/>
  <c r="B29" i="9"/>
  <c r="D29" i="9" s="1"/>
  <c r="C28" i="6"/>
  <c r="E28" i="6" s="1"/>
  <c r="B28" i="6"/>
  <c r="D28" i="6" s="1"/>
  <c r="A29" i="6"/>
  <c r="A29" i="3"/>
  <c r="C28" i="3"/>
  <c r="E28" i="3" s="1"/>
  <c r="B28" i="3"/>
  <c r="D28" i="3" s="1"/>
  <c r="A31" i="5" l="1"/>
  <c r="B30" i="5"/>
  <c r="D30" i="5" s="1"/>
  <c r="C30" i="5"/>
  <c r="E30" i="5" s="1"/>
  <c r="C30" i="7"/>
  <c r="E30" i="7" s="1"/>
  <c r="B30" i="7"/>
  <c r="D30" i="7" s="1"/>
  <c r="A31" i="7"/>
  <c r="A31" i="9"/>
  <c r="C30" i="9"/>
  <c r="E30" i="9" s="1"/>
  <c r="B30" i="9"/>
  <c r="D30" i="9" s="1"/>
  <c r="B29" i="3"/>
  <c r="D29" i="3" s="1"/>
  <c r="C29" i="3"/>
  <c r="E29" i="3" s="1"/>
  <c r="A30" i="3"/>
  <c r="C29" i="6"/>
  <c r="E29" i="6" s="1"/>
  <c r="B29" i="6"/>
  <c r="D29" i="6" s="1"/>
  <c r="A30" i="6"/>
  <c r="B29" i="4"/>
  <c r="D29" i="4" s="1"/>
  <c r="C29" i="4"/>
  <c r="E29" i="4" s="1"/>
  <c r="A30" i="4"/>
  <c r="A31" i="8"/>
  <c r="B30" i="8"/>
  <c r="D30" i="8" s="1"/>
  <c r="C30" i="8"/>
  <c r="E30" i="8" s="1"/>
  <c r="C30" i="2"/>
  <c r="E30" i="2" s="1"/>
  <c r="A31" i="2"/>
  <c r="B30" i="2"/>
  <c r="D30" i="2" s="1"/>
  <c r="B31" i="2" l="1"/>
  <c r="D31" i="2" s="1"/>
  <c r="C31" i="2"/>
  <c r="E31" i="2" s="1"/>
  <c r="A32" i="2"/>
  <c r="C30" i="6"/>
  <c r="E30" i="6" s="1"/>
  <c r="A31" i="6"/>
  <c r="B30" i="6"/>
  <c r="D30" i="6" s="1"/>
  <c r="A32" i="9"/>
  <c r="B31" i="9"/>
  <c r="D31" i="9" s="1"/>
  <c r="C31" i="9"/>
  <c r="E31" i="9" s="1"/>
  <c r="C30" i="3"/>
  <c r="E30" i="3" s="1"/>
  <c r="A31" i="3"/>
  <c r="B30" i="3"/>
  <c r="D30" i="3" s="1"/>
  <c r="C31" i="8"/>
  <c r="E31" i="8" s="1"/>
  <c r="A32" i="8"/>
  <c r="B31" i="8"/>
  <c r="D31" i="8" s="1"/>
  <c r="B31" i="7"/>
  <c r="D31" i="7" s="1"/>
  <c r="C31" i="7"/>
  <c r="E31" i="7" s="1"/>
  <c r="A32" i="7"/>
  <c r="A31" i="4"/>
  <c r="B30" i="4"/>
  <c r="D30" i="4" s="1"/>
  <c r="C30" i="4"/>
  <c r="E30" i="4" s="1"/>
  <c r="C31" i="5"/>
  <c r="E31" i="5" s="1"/>
  <c r="A32" i="5"/>
  <c r="B31" i="5"/>
  <c r="D31" i="5" s="1"/>
  <c r="A33" i="5" l="1"/>
  <c r="C32" i="5"/>
  <c r="E32" i="5" s="1"/>
  <c r="B32" i="5"/>
  <c r="D32" i="5" s="1"/>
  <c r="C32" i="9"/>
  <c r="E32" i="9" s="1"/>
  <c r="A33" i="9"/>
  <c r="B32" i="9"/>
  <c r="D32" i="9" s="1"/>
  <c r="B32" i="8"/>
  <c r="D32" i="8" s="1"/>
  <c r="C32" i="8"/>
  <c r="E32" i="8" s="1"/>
  <c r="A33" i="8"/>
  <c r="B31" i="6"/>
  <c r="D31" i="6" s="1"/>
  <c r="C31" i="6"/>
  <c r="E31" i="6" s="1"/>
  <c r="A32" i="6"/>
  <c r="C31" i="4"/>
  <c r="E31" i="4" s="1"/>
  <c r="A32" i="4"/>
  <c r="B31" i="4"/>
  <c r="D31" i="4" s="1"/>
  <c r="B31" i="3"/>
  <c r="D31" i="3" s="1"/>
  <c r="A32" i="3"/>
  <c r="C31" i="3"/>
  <c r="E31" i="3" s="1"/>
  <c r="B32" i="2"/>
  <c r="D32" i="2" s="1"/>
  <c r="C32" i="2"/>
  <c r="E32" i="2" s="1"/>
  <c r="A33" i="2"/>
  <c r="C32" i="7"/>
  <c r="E32" i="7" s="1"/>
  <c r="B32" i="7"/>
  <c r="D32" i="7" s="1"/>
  <c r="A33" i="7"/>
  <c r="C33" i="9" l="1"/>
  <c r="E33" i="9" s="1"/>
  <c r="B33" i="9"/>
  <c r="D33" i="9" s="1"/>
  <c r="A34" i="9"/>
  <c r="A33" i="6"/>
  <c r="C32" i="6"/>
  <c r="E32" i="6" s="1"/>
  <c r="B32" i="6"/>
  <c r="D32" i="6" s="1"/>
  <c r="A34" i="7"/>
  <c r="C33" i="7"/>
  <c r="E33" i="7" s="1"/>
  <c r="B33" i="7"/>
  <c r="D33" i="7" s="1"/>
  <c r="B32" i="4"/>
  <c r="D32" i="4" s="1"/>
  <c r="A33" i="4"/>
  <c r="C32" i="4"/>
  <c r="E32" i="4" s="1"/>
  <c r="C33" i="2"/>
  <c r="E33" i="2" s="1"/>
  <c r="A34" i="2"/>
  <c r="B33" i="2"/>
  <c r="D33" i="2" s="1"/>
  <c r="C32" i="3"/>
  <c r="E32" i="3" s="1"/>
  <c r="B32" i="3"/>
  <c r="D32" i="3" s="1"/>
  <c r="A33" i="3"/>
  <c r="C33" i="8"/>
  <c r="E33" i="8" s="1"/>
  <c r="B33" i="8"/>
  <c r="D33" i="8" s="1"/>
  <c r="A34" i="8"/>
  <c r="A34" i="5"/>
  <c r="C33" i="5"/>
  <c r="E33" i="5" s="1"/>
  <c r="B33" i="5"/>
  <c r="D33" i="5" s="1"/>
  <c r="C34" i="7" l="1"/>
  <c r="E34" i="7" s="1"/>
  <c r="B34" i="7"/>
  <c r="D34" i="7" s="1"/>
  <c r="A35" i="7"/>
  <c r="B34" i="8"/>
  <c r="D34" i="8" s="1"/>
  <c r="C34" i="8"/>
  <c r="E34" i="8" s="1"/>
  <c r="A35" i="8"/>
  <c r="B33" i="6"/>
  <c r="D33" i="6" s="1"/>
  <c r="C33" i="6"/>
  <c r="E33" i="6" s="1"/>
  <c r="A34" i="6"/>
  <c r="B34" i="5"/>
  <c r="D34" i="5" s="1"/>
  <c r="A35" i="5"/>
  <c r="C34" i="5"/>
  <c r="E34" i="5" s="1"/>
  <c r="B34" i="2"/>
  <c r="D34" i="2" s="1"/>
  <c r="C34" i="2"/>
  <c r="E34" i="2" s="1"/>
  <c r="A35" i="2"/>
  <c r="B33" i="4"/>
  <c r="D33" i="4" s="1"/>
  <c r="C33" i="4"/>
  <c r="E33" i="4" s="1"/>
  <c r="A34" i="4"/>
  <c r="C34" i="9"/>
  <c r="E34" i="9" s="1"/>
  <c r="A35" i="9"/>
  <c r="B34" i="9"/>
  <c r="D34" i="9" s="1"/>
  <c r="C33" i="3"/>
  <c r="E33" i="3" s="1"/>
  <c r="B33" i="3"/>
  <c r="D33" i="3" s="1"/>
  <c r="A34" i="3"/>
  <c r="B35" i="2" l="1"/>
  <c r="D35" i="2" s="1"/>
  <c r="A36" i="2"/>
  <c r="C35" i="2"/>
  <c r="E35" i="2" s="1"/>
  <c r="B35" i="9"/>
  <c r="D35" i="9" s="1"/>
  <c r="C35" i="9"/>
  <c r="E35" i="9" s="1"/>
  <c r="A36" i="9"/>
  <c r="C34" i="3"/>
  <c r="E34" i="3" s="1"/>
  <c r="A35" i="3"/>
  <c r="B34" i="3"/>
  <c r="D34" i="3" s="1"/>
  <c r="B35" i="8"/>
  <c r="D35" i="8" s="1"/>
  <c r="C35" i="8"/>
  <c r="E35" i="8" s="1"/>
  <c r="A36" i="8"/>
  <c r="B35" i="5"/>
  <c r="D35" i="5" s="1"/>
  <c r="C35" i="5"/>
  <c r="E35" i="5" s="1"/>
  <c r="A36" i="5"/>
  <c r="B35" i="7"/>
  <c r="D35" i="7" s="1"/>
  <c r="C35" i="7"/>
  <c r="E35" i="7" s="1"/>
  <c r="A36" i="7"/>
  <c r="B34" i="4"/>
  <c r="D34" i="4" s="1"/>
  <c r="C34" i="4"/>
  <c r="E34" i="4" s="1"/>
  <c r="A35" i="4"/>
  <c r="B34" i="6"/>
  <c r="D34" i="6" s="1"/>
  <c r="C34" i="6"/>
  <c r="E34" i="6" s="1"/>
  <c r="A35" i="6"/>
  <c r="C36" i="5" l="1"/>
  <c r="E36" i="5" s="1"/>
  <c r="A37" i="5"/>
  <c r="B36" i="5"/>
  <c r="D36" i="5" s="1"/>
  <c r="C36" i="9"/>
  <c r="E36" i="9" s="1"/>
  <c r="B36" i="9"/>
  <c r="D36" i="9" s="1"/>
  <c r="A37" i="9"/>
  <c r="B35" i="6"/>
  <c r="D35" i="6" s="1"/>
  <c r="C35" i="6"/>
  <c r="E35" i="6" s="1"/>
  <c r="A36" i="6"/>
  <c r="C36" i="8"/>
  <c r="E36" i="8" s="1"/>
  <c r="B36" i="8"/>
  <c r="D36" i="8" s="1"/>
  <c r="A37" i="8"/>
  <c r="A36" i="3"/>
  <c r="B35" i="3"/>
  <c r="D35" i="3" s="1"/>
  <c r="C35" i="3"/>
  <c r="E35" i="3" s="1"/>
  <c r="A36" i="4"/>
  <c r="B35" i="4"/>
  <c r="D35" i="4" s="1"/>
  <c r="C35" i="4"/>
  <c r="E35" i="4" s="1"/>
  <c r="A37" i="7"/>
  <c r="B36" i="7"/>
  <c r="D36" i="7" s="1"/>
  <c r="C36" i="7"/>
  <c r="E36" i="7" s="1"/>
  <c r="B36" i="2"/>
  <c r="D36" i="2" s="1"/>
  <c r="C36" i="2"/>
  <c r="E36" i="2" s="1"/>
  <c r="A37" i="2"/>
  <c r="B37" i="2" l="1"/>
  <c r="D37" i="2" s="1"/>
  <c r="A38" i="2"/>
  <c r="C37" i="2"/>
  <c r="E37" i="2" s="1"/>
  <c r="C37" i="9"/>
  <c r="E37" i="9" s="1"/>
  <c r="A38" i="9"/>
  <c r="B37" i="9"/>
  <c r="D37" i="9" s="1"/>
  <c r="A37" i="4"/>
  <c r="B36" i="4"/>
  <c r="D36" i="4" s="1"/>
  <c r="C36" i="4"/>
  <c r="E36" i="4" s="1"/>
  <c r="C36" i="3"/>
  <c r="E36" i="3" s="1"/>
  <c r="B36" i="3"/>
  <c r="D36" i="3" s="1"/>
  <c r="A37" i="3"/>
  <c r="B37" i="8"/>
  <c r="D37" i="8" s="1"/>
  <c r="C37" i="8"/>
  <c r="E37" i="8" s="1"/>
  <c r="A38" i="8"/>
  <c r="A38" i="7"/>
  <c r="B37" i="7"/>
  <c r="D37" i="7" s="1"/>
  <c r="C37" i="7"/>
  <c r="E37" i="7" s="1"/>
  <c r="C37" i="5"/>
  <c r="E37" i="5" s="1"/>
  <c r="A38" i="5"/>
  <c r="B37" i="5"/>
  <c r="D37" i="5" s="1"/>
  <c r="C36" i="6"/>
  <c r="E36" i="6" s="1"/>
  <c r="B36" i="6"/>
  <c r="D36" i="6" s="1"/>
  <c r="A37" i="6"/>
  <c r="B38" i="9" l="1"/>
  <c r="D38" i="9" s="1"/>
  <c r="C38" i="9"/>
  <c r="E38" i="9" s="1"/>
  <c r="A39" i="9"/>
  <c r="B37" i="6"/>
  <c r="D37" i="6" s="1"/>
  <c r="C37" i="6"/>
  <c r="E37" i="6" s="1"/>
  <c r="A38" i="6"/>
  <c r="B38" i="7"/>
  <c r="D38" i="7" s="1"/>
  <c r="C38" i="7"/>
  <c r="E38" i="7" s="1"/>
  <c r="A39" i="7"/>
  <c r="C38" i="5"/>
  <c r="E38" i="5" s="1"/>
  <c r="A39" i="5"/>
  <c r="B38" i="5"/>
  <c r="D38" i="5" s="1"/>
  <c r="C37" i="3"/>
  <c r="E37" i="3" s="1"/>
  <c r="A38" i="3"/>
  <c r="B37" i="3"/>
  <c r="D37" i="3" s="1"/>
  <c r="C38" i="8"/>
  <c r="E38" i="8" s="1"/>
  <c r="B38" i="8"/>
  <c r="D38" i="8" s="1"/>
  <c r="A39" i="8"/>
  <c r="C37" i="4"/>
  <c r="E37" i="4" s="1"/>
  <c r="B37" i="4"/>
  <c r="D37" i="4" s="1"/>
  <c r="A38" i="4"/>
  <c r="C38" i="2"/>
  <c r="E38" i="2" s="1"/>
  <c r="B38" i="2"/>
  <c r="D38" i="2" s="1"/>
  <c r="A39" i="2"/>
  <c r="C38" i="3" l="1"/>
  <c r="E38" i="3" s="1"/>
  <c r="B38" i="3"/>
  <c r="D38" i="3" s="1"/>
  <c r="A39" i="3"/>
  <c r="C38" i="6"/>
  <c r="E38" i="6" s="1"/>
  <c r="A39" i="6"/>
  <c r="B38" i="6"/>
  <c r="D38" i="6" s="1"/>
  <c r="A39" i="4"/>
  <c r="C38" i="4"/>
  <c r="E38" i="4" s="1"/>
  <c r="B38" i="4"/>
  <c r="D38" i="4" s="1"/>
  <c r="A40" i="5"/>
  <c r="B39" i="5"/>
  <c r="D39" i="5" s="1"/>
  <c r="C39" i="5"/>
  <c r="E39" i="5" s="1"/>
  <c r="B39" i="9"/>
  <c r="D39" i="9" s="1"/>
  <c r="A40" i="9"/>
  <c r="C39" i="9"/>
  <c r="E39" i="9" s="1"/>
  <c r="A40" i="2"/>
  <c r="B39" i="2"/>
  <c r="D39" i="2" s="1"/>
  <c r="C39" i="2"/>
  <c r="E39" i="2" s="1"/>
  <c r="B39" i="8"/>
  <c r="D39" i="8" s="1"/>
  <c r="C39" i="8"/>
  <c r="E39" i="8" s="1"/>
  <c r="A40" i="8"/>
  <c r="C39" i="7"/>
  <c r="E39" i="7" s="1"/>
  <c r="A40" i="7"/>
  <c r="B39" i="7"/>
  <c r="D39" i="7" s="1"/>
  <c r="C40" i="9" l="1"/>
  <c r="E40" i="9" s="1"/>
  <c r="A41" i="9"/>
  <c r="B40" i="9"/>
  <c r="D40" i="9" s="1"/>
  <c r="C40" i="8"/>
  <c r="E40" i="8" s="1"/>
  <c r="B40" i="8"/>
  <c r="D40" i="8" s="1"/>
  <c r="A41" i="8"/>
  <c r="C39" i="6"/>
  <c r="E39" i="6" s="1"/>
  <c r="B39" i="6"/>
  <c r="D39" i="6" s="1"/>
  <c r="A40" i="6"/>
  <c r="C40" i="7"/>
  <c r="E40" i="7" s="1"/>
  <c r="B40" i="7"/>
  <c r="D40" i="7" s="1"/>
  <c r="A41" i="7"/>
  <c r="C39" i="3"/>
  <c r="E39" i="3" s="1"/>
  <c r="B39" i="3"/>
  <c r="D39" i="3" s="1"/>
  <c r="A40" i="3"/>
  <c r="B40" i="2"/>
  <c r="D40" i="2" s="1"/>
  <c r="C40" i="2"/>
  <c r="E40" i="2" s="1"/>
  <c r="A41" i="2"/>
  <c r="B39" i="4"/>
  <c r="D39" i="4" s="1"/>
  <c r="A40" i="4"/>
  <c r="C39" i="4"/>
  <c r="E39" i="4" s="1"/>
  <c r="B40" i="5"/>
  <c r="D40" i="5" s="1"/>
  <c r="A41" i="5"/>
  <c r="C40" i="5"/>
  <c r="E40" i="5" s="1"/>
  <c r="A41" i="4" l="1"/>
  <c r="C40" i="4"/>
  <c r="E40" i="4" s="1"/>
  <c r="B40" i="4"/>
  <c r="D40" i="4" s="1"/>
  <c r="B41" i="7"/>
  <c r="D41" i="7" s="1"/>
  <c r="A42" i="7"/>
  <c r="C41" i="7"/>
  <c r="E41" i="7" s="1"/>
  <c r="C41" i="8"/>
  <c r="E41" i="8" s="1"/>
  <c r="A42" i="8"/>
  <c r="B41" i="8"/>
  <c r="D41" i="8" s="1"/>
  <c r="A42" i="2"/>
  <c r="B41" i="2"/>
  <c r="D41" i="2" s="1"/>
  <c r="C41" i="2"/>
  <c r="E41" i="2" s="1"/>
  <c r="B41" i="9"/>
  <c r="D41" i="9" s="1"/>
  <c r="A42" i="9"/>
  <c r="C41" i="9"/>
  <c r="E41" i="9" s="1"/>
  <c r="C41" i="5"/>
  <c r="E41" i="5" s="1"/>
  <c r="A42" i="5"/>
  <c r="B41" i="5"/>
  <c r="D41" i="5" s="1"/>
  <c r="C40" i="3"/>
  <c r="E40" i="3" s="1"/>
  <c r="A41" i="3"/>
  <c r="B40" i="3"/>
  <c r="D40" i="3" s="1"/>
  <c r="C40" i="6"/>
  <c r="E40" i="6" s="1"/>
  <c r="B40" i="6"/>
  <c r="D40" i="6" s="1"/>
  <c r="A41" i="6"/>
  <c r="C42" i="7" l="1"/>
  <c r="E42" i="7" s="1"/>
  <c r="A43" i="7"/>
  <c r="B42" i="7"/>
  <c r="D42" i="7" s="1"/>
  <c r="A43" i="8"/>
  <c r="C42" i="8"/>
  <c r="E42" i="8" s="1"/>
  <c r="B42" i="8"/>
  <c r="D42" i="8" s="1"/>
  <c r="A43" i="9"/>
  <c r="B42" i="9"/>
  <c r="D42" i="9" s="1"/>
  <c r="C42" i="9"/>
  <c r="E42" i="9" s="1"/>
  <c r="A42" i="3"/>
  <c r="B41" i="3"/>
  <c r="D41" i="3" s="1"/>
  <c r="C41" i="3"/>
  <c r="E41" i="3" s="1"/>
  <c r="A43" i="2"/>
  <c r="B42" i="2"/>
  <c r="D42" i="2" s="1"/>
  <c r="C42" i="2"/>
  <c r="E42" i="2" s="1"/>
  <c r="B41" i="6"/>
  <c r="D41" i="6" s="1"/>
  <c r="A42" i="6"/>
  <c r="C41" i="6"/>
  <c r="E41" i="6" s="1"/>
  <c r="B42" i="5"/>
  <c r="D42" i="5" s="1"/>
  <c r="C42" i="5"/>
  <c r="E42" i="5" s="1"/>
  <c r="A43" i="5"/>
  <c r="A42" i="4"/>
  <c r="C41" i="4"/>
  <c r="E41" i="4" s="1"/>
  <c r="B41" i="4"/>
  <c r="D41" i="4" s="1"/>
  <c r="A44" i="5" l="1"/>
  <c r="B43" i="5"/>
  <c r="D43" i="5" s="1"/>
  <c r="C43" i="5"/>
  <c r="E43" i="5" s="1"/>
  <c r="C43" i="2"/>
  <c r="E43" i="2" s="1"/>
  <c r="A44" i="2"/>
  <c r="B43" i="2"/>
  <c r="D43" i="2" s="1"/>
  <c r="C42" i="3"/>
  <c r="E42" i="3" s="1"/>
  <c r="B42" i="3"/>
  <c r="D42" i="3" s="1"/>
  <c r="A43" i="3"/>
  <c r="A44" i="7"/>
  <c r="C43" i="7"/>
  <c r="E43" i="7" s="1"/>
  <c r="B43" i="7"/>
  <c r="D43" i="7" s="1"/>
  <c r="B43" i="9"/>
  <c r="D43" i="9" s="1"/>
  <c r="A44" i="9"/>
  <c r="C43" i="9"/>
  <c r="E43" i="9" s="1"/>
  <c r="C42" i="4"/>
  <c r="E42" i="4" s="1"/>
  <c r="A43" i="4"/>
  <c r="B42" i="4"/>
  <c r="D42" i="4" s="1"/>
  <c r="B43" i="8"/>
  <c r="D43" i="8" s="1"/>
  <c r="C43" i="8"/>
  <c r="E43" i="8" s="1"/>
  <c r="A44" i="8"/>
  <c r="C42" i="6"/>
  <c r="E42" i="6" s="1"/>
  <c r="A43" i="6"/>
  <c r="B42" i="6"/>
  <c r="D42" i="6" s="1"/>
  <c r="B44" i="9" l="1"/>
  <c r="D44" i="9" s="1"/>
  <c r="C44" i="9"/>
  <c r="E44" i="9" s="1"/>
  <c r="A45" i="9"/>
  <c r="B44" i="8"/>
  <c r="D44" i="8" s="1"/>
  <c r="A45" i="8"/>
  <c r="C44" i="8"/>
  <c r="E44" i="8" s="1"/>
  <c r="A45" i="2"/>
  <c r="C44" i="2"/>
  <c r="E44" i="2" s="1"/>
  <c r="B44" i="2"/>
  <c r="D44" i="2" s="1"/>
  <c r="A44" i="6"/>
  <c r="B43" i="6"/>
  <c r="D43" i="6" s="1"/>
  <c r="C43" i="6"/>
  <c r="E43" i="6" s="1"/>
  <c r="C44" i="7"/>
  <c r="E44" i="7" s="1"/>
  <c r="B44" i="7"/>
  <c r="D44" i="7" s="1"/>
  <c r="A45" i="7"/>
  <c r="C43" i="4"/>
  <c r="E43" i="4" s="1"/>
  <c r="B43" i="4"/>
  <c r="D43" i="4" s="1"/>
  <c r="A44" i="4"/>
  <c r="C43" i="3"/>
  <c r="E43" i="3" s="1"/>
  <c r="A44" i="3"/>
  <c r="B43" i="3"/>
  <c r="D43" i="3" s="1"/>
  <c r="A45" i="5"/>
  <c r="B44" i="5"/>
  <c r="D44" i="5" s="1"/>
  <c r="C44" i="5"/>
  <c r="E44" i="5" s="1"/>
  <c r="A46" i="8" l="1"/>
  <c r="C45" i="8"/>
  <c r="E45" i="8" s="1"/>
  <c r="B45" i="8"/>
  <c r="D45" i="8" s="1"/>
  <c r="A46" i="9"/>
  <c r="C45" i="9"/>
  <c r="E45" i="9" s="1"/>
  <c r="B45" i="9"/>
  <c r="D45" i="9" s="1"/>
  <c r="C45" i="7"/>
  <c r="E45" i="7" s="1"/>
  <c r="A46" i="7"/>
  <c r="B45" i="7"/>
  <c r="D45" i="7" s="1"/>
  <c r="C45" i="2"/>
  <c r="E45" i="2" s="1"/>
  <c r="A46" i="2"/>
  <c r="B45" i="2"/>
  <c r="D45" i="2" s="1"/>
  <c r="C45" i="5"/>
  <c r="E45" i="5" s="1"/>
  <c r="A46" i="5"/>
  <c r="B45" i="5"/>
  <c r="D45" i="5" s="1"/>
  <c r="B44" i="3"/>
  <c r="D44" i="3" s="1"/>
  <c r="C44" i="3"/>
  <c r="E44" i="3" s="1"/>
  <c r="A45" i="3"/>
  <c r="C44" i="4"/>
  <c r="E44" i="4" s="1"/>
  <c r="A45" i="4"/>
  <c r="B44" i="4"/>
  <c r="D44" i="4" s="1"/>
  <c r="B44" i="6"/>
  <c r="D44" i="6" s="1"/>
  <c r="C44" i="6"/>
  <c r="E44" i="6" s="1"/>
  <c r="A45" i="6"/>
  <c r="A46" i="6" l="1"/>
  <c r="C45" i="6"/>
  <c r="E45" i="6" s="1"/>
  <c r="B45" i="6"/>
  <c r="D45" i="6" s="1"/>
  <c r="C46" i="5"/>
  <c r="E46" i="5" s="1"/>
  <c r="B46" i="5"/>
  <c r="D46" i="5" s="1"/>
  <c r="A47" i="5"/>
  <c r="A47" i="2"/>
  <c r="B46" i="2"/>
  <c r="D46" i="2" s="1"/>
  <c r="C46" i="2"/>
  <c r="E46" i="2" s="1"/>
  <c r="C46" i="7"/>
  <c r="E46" i="7" s="1"/>
  <c r="A47" i="7"/>
  <c r="B46" i="7"/>
  <c r="D46" i="7" s="1"/>
  <c r="A46" i="4"/>
  <c r="B45" i="4"/>
  <c r="D45" i="4" s="1"/>
  <c r="C45" i="4"/>
  <c r="E45" i="4" s="1"/>
  <c r="A47" i="9"/>
  <c r="B46" i="9"/>
  <c r="D46" i="9" s="1"/>
  <c r="C46" i="9"/>
  <c r="E46" i="9" s="1"/>
  <c r="C45" i="3"/>
  <c r="E45" i="3" s="1"/>
  <c r="A46" i="3"/>
  <c r="B45" i="3"/>
  <c r="D45" i="3" s="1"/>
  <c r="B46" i="8"/>
  <c r="D46" i="8" s="1"/>
  <c r="C46" i="8"/>
  <c r="E46" i="8" s="1"/>
  <c r="A47" i="8"/>
  <c r="A48" i="5" l="1"/>
  <c r="B47" i="5"/>
  <c r="D47" i="5" s="1"/>
  <c r="C47" i="5"/>
  <c r="E47" i="5" s="1"/>
  <c r="A47" i="4"/>
  <c r="B46" i="4"/>
  <c r="D46" i="4" s="1"/>
  <c r="C46" i="4"/>
  <c r="E46" i="4" s="1"/>
  <c r="B47" i="7"/>
  <c r="D47" i="7" s="1"/>
  <c r="C47" i="7"/>
  <c r="E47" i="7" s="1"/>
  <c r="A48" i="7"/>
  <c r="C47" i="2"/>
  <c r="E47" i="2" s="1"/>
  <c r="A48" i="2"/>
  <c r="B47" i="2"/>
  <c r="D47" i="2" s="1"/>
  <c r="A48" i="8"/>
  <c r="B47" i="8"/>
  <c r="D47" i="8" s="1"/>
  <c r="C47" i="8"/>
  <c r="E47" i="8" s="1"/>
  <c r="C47" i="9"/>
  <c r="E47" i="9" s="1"/>
  <c r="A48" i="9"/>
  <c r="B47" i="9"/>
  <c r="D47" i="9" s="1"/>
  <c r="A47" i="3"/>
  <c r="B46" i="3"/>
  <c r="D46" i="3" s="1"/>
  <c r="C46" i="3"/>
  <c r="E46" i="3" s="1"/>
  <c r="C46" i="6"/>
  <c r="E46" i="6" s="1"/>
  <c r="A47" i="6"/>
  <c r="B46" i="6"/>
  <c r="D46" i="6" s="1"/>
  <c r="B48" i="8" l="1"/>
  <c r="D48" i="8" s="1"/>
  <c r="C48" i="8"/>
  <c r="E48" i="8" s="1"/>
  <c r="A49" i="8"/>
  <c r="B47" i="6"/>
  <c r="D47" i="6" s="1"/>
  <c r="C47" i="6"/>
  <c r="E47" i="6" s="1"/>
  <c r="A48" i="6"/>
  <c r="A48" i="3"/>
  <c r="C47" i="3"/>
  <c r="E47" i="3" s="1"/>
  <c r="B47" i="3"/>
  <c r="D47" i="3" s="1"/>
  <c r="A49" i="2"/>
  <c r="B48" i="2"/>
  <c r="D48" i="2" s="1"/>
  <c r="C48" i="2"/>
  <c r="E48" i="2" s="1"/>
  <c r="B47" i="4"/>
  <c r="D47" i="4" s="1"/>
  <c r="A48" i="4"/>
  <c r="C47" i="4"/>
  <c r="E47" i="4" s="1"/>
  <c r="B48" i="9"/>
  <c r="D48" i="9" s="1"/>
  <c r="C48" i="9"/>
  <c r="E48" i="9" s="1"/>
  <c r="A49" i="9"/>
  <c r="C48" i="7"/>
  <c r="E48" i="7" s="1"/>
  <c r="A49" i="7"/>
  <c r="B48" i="7"/>
  <c r="D48" i="7" s="1"/>
  <c r="C48" i="5"/>
  <c r="E48" i="5" s="1"/>
  <c r="B48" i="5"/>
  <c r="D48" i="5" s="1"/>
  <c r="A49" i="5"/>
  <c r="A49" i="3" l="1"/>
  <c r="B48" i="3"/>
  <c r="D48" i="3" s="1"/>
  <c r="C48" i="3"/>
  <c r="E48" i="3" s="1"/>
  <c r="B49" i="5"/>
  <c r="D49" i="5" s="1"/>
  <c r="C49" i="5"/>
  <c r="E49" i="5" s="1"/>
  <c r="A50" i="5"/>
  <c r="A49" i="4"/>
  <c r="B48" i="4"/>
  <c r="D48" i="4" s="1"/>
  <c r="C48" i="4"/>
  <c r="E48" i="4" s="1"/>
  <c r="B48" i="6"/>
  <c r="D48" i="6" s="1"/>
  <c r="C48" i="6"/>
  <c r="E48" i="6" s="1"/>
  <c r="A49" i="6"/>
  <c r="B49" i="8"/>
  <c r="D49" i="8" s="1"/>
  <c r="C49" i="8"/>
  <c r="E49" i="8" s="1"/>
  <c r="A50" i="8"/>
  <c r="C49" i="7"/>
  <c r="E49" i="7" s="1"/>
  <c r="A50" i="7"/>
  <c r="B49" i="7"/>
  <c r="D49" i="7" s="1"/>
  <c r="B49" i="9"/>
  <c r="D49" i="9" s="1"/>
  <c r="C49" i="9"/>
  <c r="E49" i="9" s="1"/>
  <c r="A50" i="9"/>
  <c r="C49" i="2"/>
  <c r="E49" i="2" s="1"/>
  <c r="A50" i="2"/>
  <c r="B49" i="2"/>
  <c r="D49" i="2" s="1"/>
  <c r="B50" i="2" l="1"/>
  <c r="D50" i="2" s="1"/>
  <c r="C50" i="2"/>
  <c r="E50" i="2" s="1"/>
  <c r="A51" i="2"/>
  <c r="C50" i="8"/>
  <c r="E50" i="8" s="1"/>
  <c r="B50" i="8"/>
  <c r="D50" i="8" s="1"/>
  <c r="A51" i="8"/>
  <c r="B49" i="4"/>
  <c r="D49" i="4" s="1"/>
  <c r="C49" i="4"/>
  <c r="E49" i="4" s="1"/>
  <c r="A50" i="4"/>
  <c r="B50" i="5"/>
  <c r="D50" i="5" s="1"/>
  <c r="C50" i="5"/>
  <c r="E50" i="5" s="1"/>
  <c r="A51" i="5"/>
  <c r="A51" i="9"/>
  <c r="B50" i="9"/>
  <c r="D50" i="9" s="1"/>
  <c r="C50" i="9"/>
  <c r="E50" i="9" s="1"/>
  <c r="C49" i="6"/>
  <c r="E49" i="6" s="1"/>
  <c r="A50" i="6"/>
  <c r="B49" i="6"/>
  <c r="D49" i="6" s="1"/>
  <c r="C50" i="7"/>
  <c r="E50" i="7" s="1"/>
  <c r="B50" i="7"/>
  <c r="D50" i="7" s="1"/>
  <c r="A51" i="7"/>
  <c r="A50" i="3"/>
  <c r="B49" i="3"/>
  <c r="D49" i="3" s="1"/>
  <c r="C49" i="3"/>
  <c r="E49" i="3" s="1"/>
  <c r="A52" i="8" l="1"/>
  <c r="B51" i="8"/>
  <c r="D51" i="8" s="1"/>
  <c r="C51" i="8"/>
  <c r="E51" i="8" s="1"/>
  <c r="C50" i="3"/>
  <c r="E50" i="3" s="1"/>
  <c r="A51" i="3"/>
  <c r="B50" i="3"/>
  <c r="D50" i="3" s="1"/>
  <c r="B51" i="7"/>
  <c r="D51" i="7" s="1"/>
  <c r="C51" i="7"/>
  <c r="E51" i="7" s="1"/>
  <c r="A52" i="7"/>
  <c r="A52" i="9"/>
  <c r="C51" i="9"/>
  <c r="E51" i="9" s="1"/>
  <c r="B51" i="9"/>
  <c r="D51" i="9" s="1"/>
  <c r="B51" i="5"/>
  <c r="D51" i="5" s="1"/>
  <c r="A52" i="5"/>
  <c r="C51" i="5"/>
  <c r="E51" i="5" s="1"/>
  <c r="B51" i="2"/>
  <c r="D51" i="2" s="1"/>
  <c r="A52" i="2"/>
  <c r="C51" i="2"/>
  <c r="E51" i="2" s="1"/>
  <c r="A51" i="6"/>
  <c r="C50" i="6"/>
  <c r="E50" i="6" s="1"/>
  <c r="B50" i="6"/>
  <c r="D50" i="6" s="1"/>
  <c r="C50" i="4"/>
  <c r="E50" i="4" s="1"/>
  <c r="A51" i="4"/>
  <c r="B50" i="4"/>
  <c r="D50" i="4" s="1"/>
  <c r="B52" i="5" l="1"/>
  <c r="D52" i="5" s="1"/>
  <c r="A53" i="5"/>
  <c r="C52" i="5"/>
  <c r="E52" i="5" s="1"/>
  <c r="A52" i="3"/>
  <c r="B51" i="3"/>
  <c r="D51" i="3" s="1"/>
  <c r="C51" i="3"/>
  <c r="E51" i="3" s="1"/>
  <c r="A53" i="2"/>
  <c r="C52" i="2"/>
  <c r="E52" i="2" s="1"/>
  <c r="B52" i="2"/>
  <c r="D52" i="2" s="1"/>
  <c r="A53" i="9"/>
  <c r="C52" i="9"/>
  <c r="E52" i="9" s="1"/>
  <c r="B52" i="9"/>
  <c r="D52" i="9" s="1"/>
  <c r="B52" i="7"/>
  <c r="D52" i="7" s="1"/>
  <c r="C52" i="7"/>
  <c r="E52" i="7" s="1"/>
  <c r="A53" i="7"/>
  <c r="B51" i="6"/>
  <c r="D51" i="6" s="1"/>
  <c r="A52" i="6"/>
  <c r="C51" i="6"/>
  <c r="E51" i="6" s="1"/>
  <c r="C51" i="4"/>
  <c r="E51" i="4" s="1"/>
  <c r="B51" i="4"/>
  <c r="D51" i="4" s="1"/>
  <c r="A52" i="4"/>
  <c r="C52" i="8"/>
  <c r="E52" i="8" s="1"/>
  <c r="B52" i="8"/>
  <c r="D52" i="8" s="1"/>
  <c r="A53" i="8"/>
  <c r="B53" i="7" l="1"/>
  <c r="D53" i="7" s="1"/>
  <c r="C53" i="7"/>
  <c r="E53" i="7" s="1"/>
  <c r="A54" i="7"/>
  <c r="C53" i="2"/>
  <c r="E53" i="2" s="1"/>
  <c r="A54" i="2"/>
  <c r="B53" i="2"/>
  <c r="D53" i="2" s="1"/>
  <c r="A54" i="8"/>
  <c r="B53" i="8"/>
  <c r="D53" i="8" s="1"/>
  <c r="C53" i="8"/>
  <c r="E53" i="8" s="1"/>
  <c r="B52" i="3"/>
  <c r="D52" i="3" s="1"/>
  <c r="A53" i="3"/>
  <c r="C52" i="3"/>
  <c r="E52" i="3" s="1"/>
  <c r="C53" i="9"/>
  <c r="E53" i="9" s="1"/>
  <c r="B53" i="9"/>
  <c r="D53" i="9" s="1"/>
  <c r="A54" i="9"/>
  <c r="B53" i="5"/>
  <c r="D53" i="5" s="1"/>
  <c r="C53" i="5"/>
  <c r="E53" i="5" s="1"/>
  <c r="A54" i="5"/>
  <c r="A53" i="4"/>
  <c r="C52" i="4"/>
  <c r="E52" i="4" s="1"/>
  <c r="B52" i="4"/>
  <c r="D52" i="4" s="1"/>
  <c r="A53" i="6"/>
  <c r="C52" i="6"/>
  <c r="E52" i="6" s="1"/>
  <c r="B52" i="6"/>
  <c r="D52" i="6" s="1"/>
  <c r="A54" i="4" l="1"/>
  <c r="C53" i="4"/>
  <c r="E53" i="4" s="1"/>
  <c r="B53" i="4"/>
  <c r="D53" i="4" s="1"/>
  <c r="B54" i="8"/>
  <c r="D54" i="8" s="1"/>
  <c r="C54" i="8"/>
  <c r="E54" i="8" s="1"/>
  <c r="A55" i="8"/>
  <c r="A55" i="5"/>
  <c r="C54" i="5"/>
  <c r="E54" i="5" s="1"/>
  <c r="B54" i="5"/>
  <c r="D54" i="5" s="1"/>
  <c r="A55" i="2"/>
  <c r="B54" i="2"/>
  <c r="D54" i="2" s="1"/>
  <c r="C54" i="2"/>
  <c r="E54" i="2" s="1"/>
  <c r="A54" i="3"/>
  <c r="B53" i="3"/>
  <c r="D53" i="3" s="1"/>
  <c r="C53" i="3"/>
  <c r="E53" i="3" s="1"/>
  <c r="C54" i="7"/>
  <c r="E54" i="7" s="1"/>
  <c r="B54" i="7"/>
  <c r="D54" i="7" s="1"/>
  <c r="A55" i="7"/>
  <c r="B53" i="6"/>
  <c r="D53" i="6" s="1"/>
  <c r="A54" i="6"/>
  <c r="C53" i="6"/>
  <c r="E53" i="6" s="1"/>
  <c r="B54" i="9"/>
  <c r="D54" i="9" s="1"/>
  <c r="A55" i="9"/>
  <c r="C54" i="9"/>
  <c r="E54" i="9" s="1"/>
  <c r="A55" i="6" l="1"/>
  <c r="C54" i="6"/>
  <c r="E54" i="6" s="1"/>
  <c r="B54" i="6"/>
  <c r="D54" i="6" s="1"/>
  <c r="A56" i="8"/>
  <c r="B55" i="8"/>
  <c r="D55" i="8" s="1"/>
  <c r="C55" i="8"/>
  <c r="E55" i="8" s="1"/>
  <c r="A56" i="7"/>
  <c r="B55" i="7"/>
  <c r="D55" i="7" s="1"/>
  <c r="C55" i="7"/>
  <c r="E55" i="7" s="1"/>
  <c r="B55" i="2"/>
  <c r="D55" i="2" s="1"/>
  <c r="C55" i="2"/>
  <c r="E55" i="2" s="1"/>
  <c r="A56" i="2"/>
  <c r="A56" i="9"/>
  <c r="B55" i="9"/>
  <c r="D55" i="9" s="1"/>
  <c r="C55" i="9"/>
  <c r="E55" i="9" s="1"/>
  <c r="B54" i="3"/>
  <c r="D54" i="3" s="1"/>
  <c r="A55" i="3"/>
  <c r="C54" i="3"/>
  <c r="E54" i="3" s="1"/>
  <c r="B55" i="5"/>
  <c r="D55" i="5" s="1"/>
  <c r="C55" i="5"/>
  <c r="E55" i="5" s="1"/>
  <c r="A56" i="5"/>
  <c r="B54" i="4"/>
  <c r="D54" i="4" s="1"/>
  <c r="A55" i="4"/>
  <c r="C54" i="4"/>
  <c r="E54" i="4" s="1"/>
  <c r="C56" i="9" l="1"/>
  <c r="E56" i="9" s="1"/>
  <c r="A57" i="9"/>
  <c r="B56" i="9"/>
  <c r="D56" i="9" s="1"/>
  <c r="C56" i="8"/>
  <c r="E56" i="8"/>
  <c r="A57" i="8"/>
  <c r="B56" i="8"/>
  <c r="D56" i="8" s="1"/>
  <c r="B55" i="4"/>
  <c r="D55" i="4" s="1"/>
  <c r="A56" i="4"/>
  <c r="C55" i="4"/>
  <c r="E55" i="4" s="1"/>
  <c r="B55" i="3"/>
  <c r="D55" i="3" s="1"/>
  <c r="C55" i="3"/>
  <c r="E55" i="3" s="1"/>
  <c r="A56" i="3"/>
  <c r="A57" i="7"/>
  <c r="B56" i="7"/>
  <c r="D56" i="7" s="1"/>
  <c r="C56" i="7"/>
  <c r="E56" i="7" s="1"/>
  <c r="A56" i="6"/>
  <c r="B55" i="6"/>
  <c r="D55" i="6" s="1"/>
  <c r="C55" i="6"/>
  <c r="E55" i="6" s="1"/>
  <c r="B56" i="2"/>
  <c r="D56" i="2" s="1"/>
  <c r="C56" i="2"/>
  <c r="E56" i="2" s="1"/>
  <c r="A57" i="2"/>
  <c r="B56" i="5"/>
  <c r="D56" i="5" s="1"/>
  <c r="A57" i="5"/>
  <c r="C56" i="5"/>
  <c r="E56" i="5" s="1"/>
  <c r="B57" i="5" l="1"/>
  <c r="A58" i="5"/>
  <c r="E57" i="5"/>
  <c r="D57" i="5"/>
  <c r="C57" i="5"/>
  <c r="C57" i="7"/>
  <c r="B57" i="7"/>
  <c r="D57" i="7"/>
  <c r="A58" i="7"/>
  <c r="E57" i="7"/>
  <c r="A57" i="4"/>
  <c r="B56" i="4"/>
  <c r="C56" i="4"/>
  <c r="E56" i="4" s="1"/>
  <c r="D56" i="4"/>
  <c r="C57" i="2"/>
  <c r="E57" i="2"/>
  <c r="D57" i="2"/>
  <c r="B57" i="2"/>
  <c r="A58" i="2"/>
  <c r="C56" i="6"/>
  <c r="E56" i="6" s="1"/>
  <c r="A57" i="6"/>
  <c r="B56" i="6"/>
  <c r="D56" i="6" s="1"/>
  <c r="A57" i="3"/>
  <c r="B56" i="3"/>
  <c r="D56" i="3" s="1"/>
  <c r="C56" i="3"/>
  <c r="E56" i="3" s="1"/>
  <c r="C57" i="9"/>
  <c r="A58" i="9"/>
  <c r="B57" i="9"/>
  <c r="E57" i="9"/>
  <c r="D57" i="9"/>
  <c r="C57" i="8"/>
  <c r="D57" i="8"/>
  <c r="B57" i="8"/>
  <c r="A58" i="8"/>
  <c r="E57" i="8"/>
  <c r="A58" i="6" l="1"/>
  <c r="B57" i="6"/>
  <c r="E57" i="6"/>
  <c r="D57" i="6"/>
  <c r="C57" i="6"/>
  <c r="A59" i="2"/>
  <c r="B58" i="2"/>
  <c r="D58" i="2"/>
  <c r="E58" i="2"/>
  <c r="C58" i="2"/>
  <c r="A58" i="4"/>
  <c r="D57" i="4"/>
  <c r="E57" i="4"/>
  <c r="C57" i="4"/>
  <c r="B57" i="4"/>
  <c r="A59" i="9"/>
  <c r="E58" i="9"/>
  <c r="D58" i="9"/>
  <c r="B58" i="9"/>
  <c r="C58" i="9"/>
  <c r="B57" i="3"/>
  <c r="C57" i="3"/>
  <c r="D57" i="3"/>
  <c r="E57" i="3"/>
  <c r="A58" i="3"/>
  <c r="E58" i="5"/>
  <c r="B58" i="5"/>
  <c r="A59" i="5"/>
  <c r="D58" i="5"/>
  <c r="C58" i="5"/>
  <c r="C58" i="8"/>
  <c r="A59" i="8"/>
  <c r="E58" i="8"/>
  <c r="D58" i="8"/>
  <c r="B58" i="8"/>
  <c r="E58" i="7"/>
  <c r="D58" i="7"/>
  <c r="B58" i="7"/>
  <c r="C58" i="7"/>
  <c r="A59" i="7"/>
  <c r="D59" i="2" l="1"/>
  <c r="B59" i="2"/>
  <c r="C59" i="2"/>
  <c r="E59" i="2"/>
  <c r="A60" i="2"/>
  <c r="D59" i="8"/>
  <c r="E59" i="8"/>
  <c r="A60" i="8"/>
  <c r="B59" i="8"/>
  <c r="C59" i="8"/>
  <c r="B59" i="5"/>
  <c r="E59" i="5"/>
  <c r="D59" i="5"/>
  <c r="A60" i="5"/>
  <c r="C59" i="5"/>
  <c r="E59" i="9"/>
  <c r="B59" i="9"/>
  <c r="A60" i="9"/>
  <c r="C59" i="9"/>
  <c r="D59" i="9"/>
  <c r="A59" i="4"/>
  <c r="E58" i="4"/>
  <c r="D58" i="4"/>
  <c r="C58" i="4"/>
  <c r="B58" i="4"/>
  <c r="B59" i="7"/>
  <c r="D59" i="7"/>
  <c r="E59" i="7"/>
  <c r="A60" i="7"/>
  <c r="C59" i="7"/>
  <c r="C58" i="3"/>
  <c r="B58" i="3"/>
  <c r="D58" i="3"/>
  <c r="E58" i="3"/>
  <c r="A59" i="3"/>
  <c r="B58" i="6"/>
  <c r="E58" i="6"/>
  <c r="D58" i="6"/>
  <c r="C58" i="6"/>
  <c r="A59" i="6"/>
  <c r="C60" i="5" l="1"/>
  <c r="A61" i="5"/>
  <c r="D60" i="5"/>
  <c r="E60" i="5"/>
  <c r="B60" i="5"/>
  <c r="D59" i="6"/>
  <c r="C59" i="6"/>
  <c r="E59" i="6"/>
  <c r="A60" i="6"/>
  <c r="B59" i="6"/>
  <c r="A61" i="2"/>
  <c r="B60" i="2"/>
  <c r="E60" i="2"/>
  <c r="D60" i="2"/>
  <c r="C60" i="2"/>
  <c r="A61" i="8"/>
  <c r="C60" i="8"/>
  <c r="E60" i="8"/>
  <c r="D60" i="8"/>
  <c r="B60" i="8"/>
  <c r="C59" i="4"/>
  <c r="B59" i="4"/>
  <c r="E59" i="4"/>
  <c r="A60" i="4"/>
  <c r="D59" i="4"/>
  <c r="B59" i="3"/>
  <c r="C59" i="3"/>
  <c r="E59" i="3"/>
  <c r="D59" i="3"/>
  <c r="A60" i="3"/>
  <c r="E60" i="9"/>
  <c r="B60" i="9"/>
  <c r="D60" i="9"/>
  <c r="A61" i="9"/>
  <c r="C60" i="9"/>
  <c r="D60" i="7"/>
  <c r="E60" i="7"/>
  <c r="A61" i="7"/>
  <c r="C60" i="7"/>
  <c r="B60" i="7"/>
  <c r="C61" i="7" l="1"/>
  <c r="D61" i="7"/>
  <c r="A62" i="7"/>
  <c r="B61" i="7"/>
  <c r="E61" i="7"/>
  <c r="E61" i="8"/>
  <c r="B61" i="8"/>
  <c r="C61" i="8"/>
  <c r="D61" i="8"/>
  <c r="A62" i="8"/>
  <c r="C61" i="2"/>
  <c r="D61" i="2"/>
  <c r="B61" i="2"/>
  <c r="A62" i="2"/>
  <c r="E61" i="2"/>
  <c r="E60" i="3"/>
  <c r="C60" i="3"/>
  <c r="A61" i="3"/>
  <c r="D60" i="3"/>
  <c r="B60" i="3"/>
  <c r="B61" i="9"/>
  <c r="E61" i="9"/>
  <c r="D61" i="9"/>
  <c r="C61" i="9"/>
  <c r="A62" i="9"/>
  <c r="E61" i="5"/>
  <c r="B61" i="5"/>
  <c r="C61" i="5"/>
  <c r="A62" i="5"/>
  <c r="D61" i="5"/>
  <c r="A61" i="4"/>
  <c r="C60" i="4"/>
  <c r="E60" i="4"/>
  <c r="D60" i="4"/>
  <c r="B60" i="4"/>
  <c r="E60" i="6"/>
  <c r="B60" i="6"/>
  <c r="A61" i="6"/>
  <c r="D60" i="6"/>
  <c r="C60" i="6"/>
  <c r="C61" i="4" l="1"/>
  <c r="A62" i="4"/>
  <c r="D61" i="4"/>
  <c r="B61" i="4"/>
  <c r="E61" i="4"/>
  <c r="E62" i="2"/>
  <c r="A63" i="2"/>
  <c r="B62" i="2"/>
  <c r="C62" i="2"/>
  <c r="D62" i="2"/>
  <c r="A63" i="5"/>
  <c r="D62" i="5"/>
  <c r="B62" i="5"/>
  <c r="E62" i="5"/>
  <c r="C62" i="5"/>
  <c r="D62" i="7"/>
  <c r="B62" i="7"/>
  <c r="C62" i="7"/>
  <c r="A63" i="7"/>
  <c r="E62" i="7"/>
  <c r="D61" i="6"/>
  <c r="C61" i="6"/>
  <c r="A62" i="6"/>
  <c r="E61" i="6"/>
  <c r="B61" i="6"/>
  <c r="E61" i="3"/>
  <c r="C61" i="3"/>
  <c r="B61" i="3"/>
  <c r="D61" i="3"/>
  <c r="A62" i="3"/>
  <c r="C62" i="8"/>
  <c r="B62" i="8"/>
  <c r="D62" i="8"/>
  <c r="E62" i="8"/>
  <c r="A63" i="8"/>
  <c r="E62" i="9"/>
  <c r="D62" i="9"/>
  <c r="C62" i="9"/>
  <c r="A63" i="9"/>
  <c r="B62" i="9"/>
  <c r="A64" i="9" l="1"/>
  <c r="E63" i="9"/>
  <c r="B63" i="9"/>
  <c r="C63" i="9"/>
  <c r="D63" i="9"/>
  <c r="E62" i="6"/>
  <c r="A63" i="6"/>
  <c r="B62" i="6"/>
  <c r="D62" i="6"/>
  <c r="C62" i="6"/>
  <c r="D63" i="2"/>
  <c r="B63" i="2"/>
  <c r="E63" i="2"/>
  <c r="C63" i="2"/>
  <c r="A64" i="2"/>
  <c r="C62" i="3"/>
  <c r="D62" i="3"/>
  <c r="E62" i="3"/>
  <c r="B62" i="3"/>
  <c r="A63" i="3"/>
  <c r="A64" i="8"/>
  <c r="D63" i="8"/>
  <c r="C63" i="8"/>
  <c r="E63" i="8"/>
  <c r="B63" i="8"/>
  <c r="C63" i="7"/>
  <c r="E63" i="7"/>
  <c r="A64" i="7"/>
  <c r="B63" i="7"/>
  <c r="D63" i="7"/>
  <c r="B63" i="5"/>
  <c r="D63" i="5"/>
  <c r="E63" i="5"/>
  <c r="C63" i="5"/>
  <c r="A64" i="5"/>
  <c r="E62" i="4"/>
  <c r="D62" i="4"/>
  <c r="B62" i="4"/>
  <c r="C62" i="4"/>
  <c r="A63" i="4"/>
  <c r="C63" i="6" l="1"/>
  <c r="A64" i="6"/>
  <c r="E63" i="6"/>
  <c r="D63" i="6"/>
  <c r="B63" i="6"/>
  <c r="E64" i="8"/>
  <c r="A65" i="8"/>
  <c r="B64" i="8"/>
  <c r="C64" i="8"/>
  <c r="D64" i="8"/>
  <c r="C63" i="4"/>
  <c r="E63" i="4"/>
  <c r="A64" i="4"/>
  <c r="B63" i="4"/>
  <c r="D63" i="4"/>
  <c r="B64" i="2"/>
  <c r="D64" i="2"/>
  <c r="E64" i="2"/>
  <c r="A65" i="2"/>
  <c r="C64" i="2"/>
  <c r="B63" i="3"/>
  <c r="C63" i="3"/>
  <c r="A64" i="3"/>
  <c r="D63" i="3"/>
  <c r="E63" i="3"/>
  <c r="B64" i="7"/>
  <c r="D64" i="7"/>
  <c r="E64" i="7"/>
  <c r="A65" i="7"/>
  <c r="C64" i="7"/>
  <c r="C64" i="5"/>
  <c r="E64" i="5"/>
  <c r="B64" i="5"/>
  <c r="A65" i="5"/>
  <c r="D64" i="5"/>
  <c r="E64" i="9"/>
  <c r="D64" i="9"/>
  <c r="B64" i="9"/>
  <c r="A65" i="9"/>
  <c r="C64" i="9"/>
  <c r="D65" i="8" l="1"/>
  <c r="A66" i="8"/>
  <c r="E65" i="8"/>
  <c r="C65" i="8"/>
  <c r="B65" i="8"/>
  <c r="C64" i="3"/>
  <c r="E64" i="3"/>
  <c r="D64" i="3"/>
  <c r="A65" i="3"/>
  <c r="B64" i="3"/>
  <c r="A66" i="7"/>
  <c r="D65" i="7"/>
  <c r="E65" i="7"/>
  <c r="B65" i="7"/>
  <c r="C65" i="7"/>
  <c r="A66" i="9"/>
  <c r="C65" i="9"/>
  <c r="E65" i="9"/>
  <c r="B65" i="9"/>
  <c r="D65" i="9"/>
  <c r="E65" i="2"/>
  <c r="C65" i="2"/>
  <c r="A66" i="2"/>
  <c r="B65" i="2"/>
  <c r="D65" i="2"/>
  <c r="A65" i="4"/>
  <c r="D64" i="4"/>
  <c r="E64" i="4"/>
  <c r="B64" i="4"/>
  <c r="C64" i="4"/>
  <c r="C64" i="6"/>
  <c r="D64" i="6"/>
  <c r="A65" i="6"/>
  <c r="B64" i="6"/>
  <c r="E64" i="6"/>
  <c r="A66" i="5"/>
  <c r="C65" i="5"/>
  <c r="B65" i="5"/>
  <c r="D65" i="5"/>
  <c r="E65" i="5"/>
  <c r="E66" i="9" l="1"/>
  <c r="D66" i="9"/>
  <c r="A67" i="9"/>
  <c r="C66" i="9"/>
  <c r="B66" i="9"/>
  <c r="B66" i="2"/>
  <c r="C66" i="2"/>
  <c r="A67" i="2"/>
  <c r="E66" i="2"/>
  <c r="D66" i="2"/>
  <c r="B66" i="7"/>
  <c r="A67" i="7"/>
  <c r="D66" i="7"/>
  <c r="C66" i="7"/>
  <c r="E66" i="7"/>
  <c r="D65" i="4"/>
  <c r="B65" i="4"/>
  <c r="A66" i="4"/>
  <c r="C65" i="4"/>
  <c r="E65" i="4"/>
  <c r="A67" i="8"/>
  <c r="E66" i="8"/>
  <c r="C66" i="8"/>
  <c r="D66" i="8"/>
  <c r="B66" i="8"/>
  <c r="E66" i="5"/>
  <c r="C66" i="5"/>
  <c r="A67" i="5"/>
  <c r="D66" i="5"/>
  <c r="B66" i="5"/>
  <c r="D65" i="6"/>
  <c r="C65" i="6"/>
  <c r="A66" i="6"/>
  <c r="B65" i="6"/>
  <c r="E65" i="6"/>
  <c r="B65" i="3"/>
  <c r="E65" i="3"/>
  <c r="A66" i="3"/>
  <c r="D65" i="3"/>
  <c r="C65" i="3"/>
  <c r="A67" i="3" l="1"/>
  <c r="E66" i="3"/>
  <c r="C66" i="3"/>
  <c r="B66" i="3"/>
  <c r="D66" i="3"/>
  <c r="E67" i="8"/>
  <c r="A68" i="8"/>
  <c r="C67" i="8"/>
  <c r="D67" i="8"/>
  <c r="B67" i="8"/>
  <c r="D67" i="9"/>
  <c r="B67" i="9"/>
  <c r="C67" i="9"/>
  <c r="E67" i="9"/>
  <c r="A68" i="9"/>
  <c r="A68" i="2"/>
  <c r="B67" i="2"/>
  <c r="E67" i="2"/>
  <c r="C67" i="2"/>
  <c r="D67" i="2"/>
  <c r="E67" i="5"/>
  <c r="A68" i="5"/>
  <c r="D67" i="5"/>
  <c r="C67" i="5"/>
  <c r="B67" i="5"/>
  <c r="B66" i="4"/>
  <c r="E66" i="4"/>
  <c r="D66" i="4"/>
  <c r="C66" i="4"/>
  <c r="A67" i="4"/>
  <c r="B67" i="7"/>
  <c r="D67" i="7"/>
  <c r="C67" i="7"/>
  <c r="A68" i="7"/>
  <c r="E67" i="7"/>
  <c r="D66" i="6"/>
  <c r="C66" i="6"/>
  <c r="E66" i="6"/>
  <c r="B66" i="6"/>
  <c r="A67" i="6"/>
  <c r="C68" i="8" l="1"/>
  <c r="B68" i="8"/>
  <c r="E68" i="8"/>
  <c r="A69" i="8"/>
  <c r="D68" i="8"/>
  <c r="A68" i="6"/>
  <c r="E67" i="6"/>
  <c r="C67" i="6"/>
  <c r="B67" i="6"/>
  <c r="D67" i="6"/>
  <c r="E68" i="5"/>
  <c r="D68" i="5"/>
  <c r="C68" i="5"/>
  <c r="A69" i="5"/>
  <c r="B68" i="5"/>
  <c r="B68" i="9"/>
  <c r="A69" i="9"/>
  <c r="E68" i="9"/>
  <c r="D68" i="9"/>
  <c r="C68" i="9"/>
  <c r="B68" i="2"/>
  <c r="C68" i="2"/>
  <c r="E68" i="2"/>
  <c r="A69" i="2"/>
  <c r="D68" i="2"/>
  <c r="E68" i="7"/>
  <c r="A69" i="7"/>
  <c r="D68" i="7"/>
  <c r="B68" i="7"/>
  <c r="C68" i="7"/>
  <c r="E67" i="4"/>
  <c r="B67" i="4"/>
  <c r="C67" i="4"/>
  <c r="A68" i="4"/>
  <c r="D67" i="4"/>
  <c r="D67" i="3"/>
  <c r="E67" i="3"/>
  <c r="A68" i="3"/>
  <c r="B67" i="3"/>
  <c r="C67" i="3"/>
  <c r="B68" i="6" l="1"/>
  <c r="E68" i="6"/>
  <c r="D68" i="6"/>
  <c r="A69" i="6"/>
  <c r="C68" i="6"/>
  <c r="B68" i="3"/>
  <c r="A69" i="3"/>
  <c r="D68" i="3"/>
  <c r="C68" i="3"/>
  <c r="E68" i="3"/>
  <c r="B69" i="8"/>
  <c r="E69" i="8"/>
  <c r="C69" i="8"/>
  <c r="D69" i="8"/>
  <c r="A70" i="8"/>
  <c r="B69" i="2"/>
  <c r="D69" i="2"/>
  <c r="E69" i="2"/>
  <c r="A70" i="2"/>
  <c r="C69" i="2"/>
  <c r="A69" i="4"/>
  <c r="E68" i="4"/>
  <c r="B68" i="4"/>
  <c r="C68" i="4"/>
  <c r="D68" i="4"/>
  <c r="B69" i="5"/>
  <c r="A70" i="5"/>
  <c r="C69" i="5"/>
  <c r="D69" i="5"/>
  <c r="E69" i="5"/>
  <c r="C69" i="7"/>
  <c r="B69" i="7"/>
  <c r="A70" i="7"/>
  <c r="D69" i="7"/>
  <c r="E69" i="7"/>
  <c r="B69" i="9"/>
  <c r="E69" i="9"/>
  <c r="C69" i="9"/>
  <c r="A70" i="9"/>
  <c r="D69" i="9"/>
  <c r="B70" i="9" l="1"/>
  <c r="E70" i="9"/>
  <c r="D70" i="9"/>
  <c r="C70" i="9"/>
  <c r="E70" i="8"/>
  <c r="D70" i="8"/>
  <c r="C70" i="8"/>
  <c r="B70" i="8"/>
  <c r="B69" i="3"/>
  <c r="E69" i="3"/>
  <c r="D69" i="3"/>
  <c r="A70" i="3"/>
  <c r="C69" i="3"/>
  <c r="C69" i="6"/>
  <c r="A70" i="6"/>
  <c r="E69" i="6"/>
  <c r="D69" i="6"/>
  <c r="B69" i="6"/>
  <c r="B70" i="2"/>
  <c r="E70" i="2"/>
  <c r="D70" i="2"/>
  <c r="C70" i="2"/>
  <c r="C69" i="4"/>
  <c r="A70" i="4"/>
  <c r="B69" i="4"/>
  <c r="E69" i="4"/>
  <c r="D69" i="4"/>
  <c r="D70" i="5"/>
  <c r="C70" i="5"/>
  <c r="B70" i="5"/>
  <c r="E70" i="5"/>
  <c r="B70" i="7"/>
  <c r="C70" i="7"/>
  <c r="D70" i="7"/>
  <c r="E70" i="7"/>
  <c r="C70" i="6" l="1"/>
  <c r="D70" i="6"/>
  <c r="E70" i="6"/>
  <c r="B70" i="6"/>
  <c r="B70" i="4"/>
  <c r="E70" i="4"/>
  <c r="D70" i="4"/>
  <c r="C70" i="4"/>
  <c r="C70" i="3"/>
  <c r="E70" i="3"/>
  <c r="D70" i="3"/>
  <c r="B70" i="3"/>
</calcChain>
</file>

<file path=xl/sharedStrings.xml><?xml version="1.0" encoding="utf-8"?>
<sst xmlns="http://schemas.openxmlformats.org/spreadsheetml/2006/main" count="190" uniqueCount="87">
  <si>
    <t>Durée de remboursement de 12 ans, opération adossée à des actifs</t>
  </si>
  <si>
    <t>Q1</t>
  </si>
  <si>
    <t>Q2</t>
  </si>
  <si>
    <t>Q3</t>
  </si>
  <si>
    <t>Q4</t>
  </si>
  <si>
    <t>Validity (as of)</t>
  </si>
  <si>
    <t>Table 05</t>
  </si>
  <si>
    <t>Repayment Term</t>
  </si>
  <si>
    <t>per annum spreads - bps</t>
  </si>
  <si>
    <t>up-front (%)</t>
  </si>
  <si>
    <t>Risk Category</t>
  </si>
  <si>
    <t>Risk Classification</t>
  </si>
  <si>
    <t>AAA to BBB-</t>
  </si>
  <si>
    <t>BB+ and BB</t>
  </si>
  <si>
    <t>BB-</t>
  </si>
  <si>
    <t>B+</t>
  </si>
  <si>
    <t>B</t>
  </si>
  <si>
    <t>B-</t>
  </si>
  <si>
    <t>CCC</t>
  </si>
  <si>
    <t>CC to C</t>
  </si>
  <si>
    <t>12-year repayment term, asset-backed transactions</t>
  </si>
  <si>
    <t>2011 ASU : QUARTERLY UPDATE OF MARKET REFLECTIVE SURCHARGE [MRS] AND RESULTING MINIMUM PREMIUM RATES [MPR]</t>
  </si>
  <si>
    <t>2011 ASU : MISE À JOUR TRIMESTRIELLE DES MAJORATIONS LIÉES AU MARCHÉ (MLM) ET DES TAUX DE PRIMES MINIMUMS CORRESPONDANTS (TPM)</t>
  </si>
  <si>
    <t>Per annum</t>
  </si>
  <si>
    <t>Up-front</t>
  </si>
  <si>
    <t>1 (AAA to BBB-)</t>
  </si>
  <si>
    <t>2 (BB+ and BB)</t>
  </si>
  <si>
    <t>3 (BB-)</t>
  </si>
  <si>
    <t>4 (B+)</t>
  </si>
  <si>
    <t>5 (B)</t>
  </si>
  <si>
    <t>6 (B-)</t>
  </si>
  <si>
    <t>7 (CCC)</t>
  </si>
  <si>
    <t>8 (CC to C)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</si>
  <si>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</si>
  <si>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</si>
  <si>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</si>
  <si>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</si>
  <si>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</si>
  <si>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</si>
  <si>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</si>
  <si>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</si>
  <si>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</si>
  <si>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</si>
  <si>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</si>
  <si>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</si>
  <si>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</si>
  <si>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</si>
  <si>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</si>
  <si>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</si>
  <si>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</si>
  <si>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</si>
  <si>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</si>
  <si>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</si>
  <si>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</si>
  <si>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</si>
  <si>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</si>
  <si>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</si>
  <si>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</si>
  <si>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</si>
  <si>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</si>
  <si>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</si>
  <si>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</si>
  <si>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</si>
  <si>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</si>
  <si>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</si>
  <si>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</si>
  <si>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</si>
  <si>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</si>
  <si>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</si>
  <si>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</si>
  <si>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</si>
  <si>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</si>
  <si>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</si>
  <si>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</si>
  <si>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</si>
  <si>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</si>
  <si>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</si>
  <si>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2022 Q1</t>
  </si>
  <si>
    <t>2022 Q2</t>
  </si>
  <si>
    <t>2022 Q3</t>
  </si>
  <si>
    <t>2022 Q4</t>
  </si>
  <si>
    <t>2023 Q1</t>
  </si>
  <si>
    <t>2023 Q2</t>
  </si>
  <si>
    <t>2023 Q3</t>
  </si>
  <si>
    <t>Quarter</t>
  </si>
  <si>
    <t>2023 Q4</t>
  </si>
  <si>
    <t>2024 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</si>
</sst>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Arial"/>
      <family val="2"/>
    </font>
    <font>
      <b/>
      <u/>
      <sz val="1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rgb="FF4F81BD"/>
      </bottom>
      <diagonal/>
    </border>
    <border>
      <left style="thin">
        <color indexed="64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thin">
        <color indexed="64"/>
      </right>
      <top style="medium">
        <color rgb="FF4F81BD"/>
      </top>
      <bottom style="medium">
        <color rgb="FF4F81BD"/>
      </bottom>
      <diagonal/>
    </border>
    <border>
      <left style="thin">
        <color indexed="64"/>
      </left>
      <right/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 style="thin">
        <color indexed="64"/>
      </left>
      <right/>
      <top style="medium">
        <color rgb="FF4F81BD"/>
      </top>
      <bottom/>
      <diagonal/>
    </border>
    <border>
      <left/>
      <right style="thin">
        <color indexed="64"/>
      </right>
      <top style="medium">
        <color rgb="FF4F81BD"/>
      </top>
      <bottom/>
      <diagonal/>
    </border>
  </borders>
  <cellStyleXfs count="2">
    <xf numFmtId="0" fontId="0" fillId="0" borderId="0"/>
    <xf numFmtId="0" fontId="7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top"/>
    </xf>
    <xf numFmtId="14" fontId="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vertical="top" inden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3" fillId="3" borderId="0" xfId="0" applyFont="1" applyFill="1" applyAlignment="1">
      <alignment horizontal="left" vertical="top" indent="1"/>
    </xf>
    <xf numFmtId="0" fontId="6" fillId="3" borderId="9" xfId="0" applyFont="1" applyFill="1" applyBorder="1" applyAlignment="1">
      <alignment horizontal="right" vertical="top" indent="3"/>
    </xf>
    <xf numFmtId="2" fontId="6" fillId="3" borderId="10" xfId="0" applyNumberFormat="1" applyFont="1" applyFill="1" applyBorder="1" applyAlignment="1">
      <alignment horizontal="right" vertical="top" indent="3"/>
    </xf>
    <xf numFmtId="0" fontId="6" fillId="3" borderId="10" xfId="0" applyFont="1" applyFill="1" applyBorder="1" applyAlignment="1">
      <alignment horizontal="right" vertical="top" indent="3"/>
    </xf>
    <xf numFmtId="0" fontId="3" fillId="0" borderId="0" xfId="0" applyFont="1" applyAlignment="1">
      <alignment horizontal="left" vertical="top" indent="1"/>
    </xf>
    <xf numFmtId="0" fontId="6" fillId="0" borderId="1" xfId="0" applyFont="1" applyBorder="1" applyAlignment="1">
      <alignment horizontal="right" vertical="top" indent="3"/>
    </xf>
    <xf numFmtId="2" fontId="6" fillId="0" borderId="2" xfId="0" applyNumberFormat="1" applyFont="1" applyBorder="1" applyAlignment="1">
      <alignment horizontal="right" vertical="top" indent="3"/>
    </xf>
    <xf numFmtId="0" fontId="6" fillId="0" borderId="2" xfId="0" applyFont="1" applyBorder="1" applyAlignment="1">
      <alignment horizontal="right" vertical="top" indent="3"/>
    </xf>
    <xf numFmtId="0" fontId="6" fillId="3" borderId="1" xfId="0" applyFont="1" applyFill="1" applyBorder="1" applyAlignment="1">
      <alignment horizontal="right" vertical="top" indent="3"/>
    </xf>
    <xf numFmtId="2" fontId="6" fillId="3" borderId="2" xfId="0" applyNumberFormat="1" applyFont="1" applyFill="1" applyBorder="1" applyAlignment="1">
      <alignment horizontal="right" vertical="top" indent="3"/>
    </xf>
    <xf numFmtId="0" fontId="6" fillId="3" borderId="2" xfId="0" applyFont="1" applyFill="1" applyBorder="1" applyAlignment="1">
      <alignment horizontal="right" vertical="top" indent="3"/>
    </xf>
    <xf numFmtId="0" fontId="3" fillId="4" borderId="8" xfId="0" applyFont="1" applyFill="1" applyBorder="1" applyAlignment="1">
      <alignment horizontal="left" vertical="top" indent="1"/>
    </xf>
    <xf numFmtId="0" fontId="6" fillId="4" borderId="7" xfId="0" applyFont="1" applyFill="1" applyBorder="1" applyAlignment="1">
      <alignment horizontal="right" vertical="top" indent="3"/>
    </xf>
    <xf numFmtId="2" fontId="6" fillId="4" borderId="3" xfId="0" applyNumberFormat="1" applyFont="1" applyFill="1" applyBorder="1" applyAlignment="1">
      <alignment horizontal="right" vertical="top" indent="3"/>
    </xf>
    <xf numFmtId="0" fontId="6" fillId="4" borderId="3" xfId="0" applyFont="1" applyFill="1" applyBorder="1" applyAlignment="1">
      <alignment horizontal="right" vertical="top" indent="3"/>
    </xf>
    <xf numFmtId="14" fontId="2" fillId="0" borderId="7" xfId="0" applyNumberFormat="1" applyFont="1" applyBorder="1" applyAlignment="1">
      <alignment horizontal="center" vertical="top"/>
    </xf>
    <xf numFmtId="14" fontId="2" fillId="0" borderId="3" xfId="0" applyNumberFormat="1" applyFont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top"/>
    </xf>
    <xf numFmtId="14" fontId="2" fillId="0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8" fillId="5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9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Alignment="1"/>
    <xf numFmtId="0" fontId="2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2" borderId="0" xfId="0" applyFont="1" applyFill="1" applyAlignment="1">
      <alignment horizontal="left" vertical="top" wrapText="1" indent="1"/>
    </xf>
    <xf numFmtId="0" fontId="3" fillId="0" borderId="5" xfId="0" applyFont="1" applyBorder="1" applyAlignment="1">
      <alignment horizontal="center" vertical="top"/>
    </xf>
    <xf numFmtId="0" fontId="1" fillId="2" borderId="0" xfId="0" applyFont="1" applyFill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'2011-asu'!$A$10</c:f>
              <c:strCache>
                <c:ptCount val="1"/>
                <c:pt idx="0">
                  <c:v>1 (AAA to BBB-)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'2011-asu'!$B$4:$DD$4</c15:sqref>
                  </c15:fullRef>
                </c:ext>
              </c:extLst>
              <c:f>('2011-asu'!$C$4,'2011-asu'!$E$4,'2011-asu'!$G$4,'2011-asu'!$I$4,'2011-asu'!$K$4,'2011-asu'!$M$4,'2011-asu'!$O$4,'2011-asu'!$Q$4,'2011-asu'!$S$4,'2011-asu'!$U$4,'2011-asu'!$W$4,'2011-asu'!$Y$4,'2011-asu'!$AA$4,'2011-asu'!$AC$4,'2011-asu'!$AE$4,'2011-asu'!$AG$4,'2011-asu'!$AI$4,'2011-asu'!$AK$4,'2011-asu'!$AM$4,'2011-asu'!$AO$4,'2011-asu'!$AQ$4,'2011-asu'!$AS$4,'2011-asu'!$AU$4,'2011-asu'!$AW$4,'2011-asu'!$AY$4,'2011-asu'!$BA$4,'2011-asu'!$BC$4,'2011-asu'!$BE$4,'2011-asu'!$BG$4,'2011-asu'!$BI$4,'2011-asu'!$BK$4,'2011-asu'!$BM$4,'2011-asu'!$BO$4,'2011-asu'!$BQ$4,'2011-asu'!$BS$4,'2011-asu'!$BU$4,'2011-asu'!$BW$4,'2011-asu'!$BY$4,'2011-asu'!$CA$4,'2011-asu'!$CC$4,'2011-asu'!$CE$4,'2011-asu'!$CG$4,'2011-asu'!$CI$4,'2011-asu'!$CK$4,'2011-asu'!$CM$4,'2011-asu'!$CO$4,'2011-asu'!$CQ$4,'2011-asu'!$CS$4,'2011-asu'!$CU$4,'2011-asu'!$CW$4,'2011-asu'!$CY$4,'2011-asu'!$DA$4,'2011-asu'!$DC$4)</c:f>
              <c:strCache>
                <c:ptCount val="53"/>
                <c:pt idx="0">
                  <c:v>2011 Q1</c:v>
                </c:pt>
                <c:pt idx="1">
                  <c:v>2011 Q2</c:v>
                </c:pt>
                <c:pt idx="2">
                  <c:v>2011 Q3</c:v>
                </c:pt>
                <c:pt idx="3">
                  <c:v>2011 Q4</c:v>
                </c:pt>
                <c:pt idx="4">
                  <c:v>2012 Q1</c:v>
                </c:pt>
                <c:pt idx="5">
                  <c:v>2012 Q2</c:v>
                </c:pt>
                <c:pt idx="6">
                  <c:v>2012 Q3</c:v>
                </c:pt>
                <c:pt idx="7">
                  <c:v>2012 Q4</c:v>
                </c:pt>
                <c:pt idx="8">
                  <c:v>2013 Q1</c:v>
                </c:pt>
                <c:pt idx="9">
                  <c:v>2013 Q2</c:v>
                </c:pt>
                <c:pt idx="10">
                  <c:v>2013 Q3</c:v>
                </c:pt>
                <c:pt idx="11">
                  <c:v>2013 Q4</c:v>
                </c:pt>
                <c:pt idx="12">
                  <c:v>2014 Q1</c:v>
                </c:pt>
                <c:pt idx="13">
                  <c:v>2014 Q2</c:v>
                </c:pt>
                <c:pt idx="14">
                  <c:v>2014 Q3</c:v>
                </c:pt>
                <c:pt idx="15">
                  <c:v>2014 Q4</c:v>
                </c:pt>
                <c:pt idx="16">
                  <c:v>2015 Q1</c:v>
                </c:pt>
                <c:pt idx="17">
                  <c:v>2015 Q2</c:v>
                </c:pt>
                <c:pt idx="18">
                  <c:v>2015 Q3</c:v>
                </c:pt>
                <c:pt idx="19">
                  <c:v>2015 Q4</c:v>
                </c:pt>
                <c:pt idx="20">
                  <c:v>2016 Q1</c:v>
                </c:pt>
                <c:pt idx="21">
                  <c:v>2016 Q2</c:v>
                </c:pt>
                <c:pt idx="22">
                  <c:v>2016 Q3</c:v>
                </c:pt>
                <c:pt idx="23">
                  <c:v>2016 Q4</c:v>
                </c:pt>
                <c:pt idx="24">
                  <c:v>2017 Q1</c:v>
                </c:pt>
                <c:pt idx="25">
                  <c:v>2017 Q2</c:v>
                </c:pt>
                <c:pt idx="26">
                  <c:v>2017 Q3</c:v>
                </c:pt>
                <c:pt idx="27">
                  <c:v>2017 Q4</c:v>
                </c:pt>
                <c:pt idx="28">
                  <c:v>2018 Q1</c:v>
                </c:pt>
                <c:pt idx="29">
                  <c:v>2018 Q2</c:v>
                </c:pt>
                <c:pt idx="30">
                  <c:v>2018 Q3</c:v>
                </c:pt>
                <c:pt idx="31">
                  <c:v>2018 Q4</c:v>
                </c:pt>
                <c:pt idx="32">
                  <c:v>2019 Q1</c:v>
                </c:pt>
                <c:pt idx="33">
                  <c:v>2019 Q2</c:v>
                </c:pt>
                <c:pt idx="34">
                  <c:v>2019 Q3</c:v>
                </c:pt>
                <c:pt idx="35">
                  <c:v>2019 Q4</c:v>
                </c:pt>
                <c:pt idx="36">
                  <c:v>2020 Q1</c:v>
                </c:pt>
                <c:pt idx="37">
                  <c:v>2020 Q2</c:v>
                </c:pt>
                <c:pt idx="38">
                  <c:v>2020 Q3</c:v>
                </c:pt>
                <c:pt idx="39">
                  <c:v>2020 Q4</c:v>
                </c:pt>
                <c:pt idx="40">
                  <c:v>2021 Q1</c:v>
                </c:pt>
                <c:pt idx="41">
                  <c:v>2021 Q2</c:v>
                </c:pt>
                <c:pt idx="42">
                  <c:v>2021 Q3</c:v>
                </c:pt>
                <c:pt idx="43">
                  <c:v>2021 Q4</c:v>
                </c:pt>
                <c:pt idx="44">
                  <c:v>2022 Q1</c:v>
                </c:pt>
                <c:pt idx="45">
                  <c:v>2022 Q2</c:v>
                </c:pt>
                <c:pt idx="46">
                  <c:v>2022 Q3</c:v>
                </c:pt>
                <c:pt idx="47">
                  <c:v>2022 Q4</c:v>
                </c:pt>
                <c:pt idx="48">
                  <c:v>2023 Q1</c:v>
                </c:pt>
                <c:pt idx="49">
                  <c:v>2023 Q2</c:v>
                </c:pt>
                <c:pt idx="50">
                  <c:v>2023 Q3</c:v>
                </c:pt>
                <c:pt idx="51">
                  <c:v>2023 Q4</c:v>
                </c:pt>
                <c:pt idx="52">
                  <c:v>2024 Q1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'2011-asu'!$B$10:$DD$10</c15:sqref>
                  </c15:fullRef>
                </c:ext>
              </c:extLst>
              <c:f>('2011-asu'!$C$10,'2011-asu'!$E$10,'2011-asu'!$G$10,'2011-asu'!$I$10,'2011-asu'!$K$10,'2011-asu'!$M$10,'2011-asu'!$O$10,'2011-asu'!$Q$10,'2011-asu'!$S$10,'2011-asu'!$U$10,'2011-asu'!$W$10,'2011-asu'!$Y$10,'2011-asu'!$AA$10,'2011-asu'!$AC$10,'2011-asu'!$AE$10,'2011-asu'!$AG$10,'2011-asu'!$AI$10,'2011-asu'!$AK$10,'2011-asu'!$AM$10,'2011-asu'!$AO$10,'2011-asu'!$AQ$10,'2011-asu'!$AS$10,'2011-asu'!$AU$10,'2011-asu'!$AW$10,'2011-asu'!$AY$10,'2011-asu'!$BA$10,'2011-asu'!$BC$10,'2011-asu'!$BE$10,'2011-asu'!$BG$10,'2011-asu'!$BI$10,'2011-asu'!$BK$10,'2011-asu'!$BM$10,'2011-asu'!$BO$10,'2011-asu'!$BQ$10,'2011-asu'!$BS$10,'2011-asu'!$BU$10,'2011-asu'!$BW$10,'2011-asu'!$BY$10,'2011-asu'!$CA$10,'2011-asu'!$CC$10,'2011-asu'!$CE$10,'2011-asu'!$CG$10,'2011-asu'!$CI$10,'2011-asu'!$CK$10,'2011-asu'!$CM$10,'2011-asu'!$CO$10,'2011-asu'!$CQ$10,'2011-asu'!$CS$10,'2011-asu'!$CU$10,'2011-asu'!$CW$10,'2011-asu'!$CY$10,'2011-asu'!$DA$10,'2011-asu'!$DC$10)</c:f>
              <c:numCache>
                <c:formatCode>General</c:formatCode>
                <c:ptCount val="53"/>
                <c:pt idx="0">
                  <c:v>137</c:v>
                </c:pt>
                <c:pt idx="1">
                  <c:v>137</c:v>
                </c:pt>
                <c:pt idx="2">
                  <c:v>137</c:v>
                </c:pt>
                <c:pt idx="3">
                  <c:v>137</c:v>
                </c:pt>
                <c:pt idx="4">
                  <c:v>149</c:v>
                </c:pt>
                <c:pt idx="5">
                  <c:v>147</c:v>
                </c:pt>
                <c:pt idx="6">
                  <c:v>144</c:v>
                </c:pt>
                <c:pt idx="7">
                  <c:v>142</c:v>
                </c:pt>
                <c:pt idx="8">
                  <c:v>108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98</c:v>
                </c:pt>
                <c:pt idx="13">
                  <c:v>89</c:v>
                </c:pt>
                <c:pt idx="14">
                  <c:v>89</c:v>
                </c:pt>
                <c:pt idx="15">
                  <c:v>89</c:v>
                </c:pt>
                <c:pt idx="16">
                  <c:v>89</c:v>
                </c:pt>
                <c:pt idx="17">
                  <c:v>89</c:v>
                </c:pt>
                <c:pt idx="18">
                  <c:v>89</c:v>
                </c:pt>
                <c:pt idx="19">
                  <c:v>98</c:v>
                </c:pt>
                <c:pt idx="20">
                  <c:v>108</c:v>
                </c:pt>
                <c:pt idx="21">
                  <c:v>119</c:v>
                </c:pt>
                <c:pt idx="22">
                  <c:v>125</c:v>
                </c:pt>
                <c:pt idx="23">
                  <c:v>116</c:v>
                </c:pt>
                <c:pt idx="24">
                  <c:v>89</c:v>
                </c:pt>
                <c:pt idx="25">
                  <c:v>89</c:v>
                </c:pt>
                <c:pt idx="26">
                  <c:v>97</c:v>
                </c:pt>
                <c:pt idx="27">
                  <c:v>93</c:v>
                </c:pt>
                <c:pt idx="28">
                  <c:v>89</c:v>
                </c:pt>
                <c:pt idx="29">
                  <c:v>89</c:v>
                </c:pt>
                <c:pt idx="30">
                  <c:v>89</c:v>
                </c:pt>
                <c:pt idx="31">
                  <c:v>91</c:v>
                </c:pt>
                <c:pt idx="32">
                  <c:v>98</c:v>
                </c:pt>
                <c:pt idx="33">
                  <c:v>107</c:v>
                </c:pt>
                <c:pt idx="34">
                  <c:v>102</c:v>
                </c:pt>
                <c:pt idx="35">
                  <c:v>102</c:v>
                </c:pt>
                <c:pt idx="36">
                  <c:v>98</c:v>
                </c:pt>
                <c:pt idx="37">
                  <c:v>108</c:v>
                </c:pt>
                <c:pt idx="38">
                  <c:v>119</c:v>
                </c:pt>
                <c:pt idx="39">
                  <c:v>114</c:v>
                </c:pt>
                <c:pt idx="40">
                  <c:v>101</c:v>
                </c:pt>
                <c:pt idx="41">
                  <c:v>108</c:v>
                </c:pt>
                <c:pt idx="42">
                  <c:v>108</c:v>
                </c:pt>
                <c:pt idx="43">
                  <c:v>108</c:v>
                </c:pt>
                <c:pt idx="44">
                  <c:v>108</c:v>
                </c:pt>
                <c:pt idx="45">
                  <c:v>108</c:v>
                </c:pt>
                <c:pt idx="46">
                  <c:v>108</c:v>
                </c:pt>
                <c:pt idx="47">
                  <c:v>116</c:v>
                </c:pt>
                <c:pt idx="48">
                  <c:v>112</c:v>
                </c:pt>
                <c:pt idx="49">
                  <c:v>108</c:v>
                </c:pt>
                <c:pt idx="50">
                  <c:v>108</c:v>
                </c:pt>
                <c:pt idx="51">
                  <c:v>108</c:v>
                </c:pt>
                <c:pt idx="52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6E-4A04-B690-8E7362992D78}"/>
            </c:ext>
          </c:extLst>
        </c:ser>
        <c:ser>
          <c:idx val="1"/>
          <c:order val="1"/>
          <c:tx>
            <c:strRef>
              <c:f>'2011-asu'!$A$11</c:f>
              <c:strCache>
                <c:ptCount val="1"/>
                <c:pt idx="0">
                  <c:v>2 (BB+ and BB)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'2011-asu'!$B$4:$DD$4</c15:sqref>
                  </c15:fullRef>
                </c:ext>
              </c:extLst>
              <c:f>('2011-asu'!$C$4,'2011-asu'!$E$4,'2011-asu'!$G$4,'2011-asu'!$I$4,'2011-asu'!$K$4,'2011-asu'!$M$4,'2011-asu'!$O$4,'2011-asu'!$Q$4,'2011-asu'!$S$4,'2011-asu'!$U$4,'2011-asu'!$W$4,'2011-asu'!$Y$4,'2011-asu'!$AA$4,'2011-asu'!$AC$4,'2011-asu'!$AE$4,'2011-asu'!$AG$4,'2011-asu'!$AI$4,'2011-asu'!$AK$4,'2011-asu'!$AM$4,'2011-asu'!$AO$4,'2011-asu'!$AQ$4,'2011-asu'!$AS$4,'2011-asu'!$AU$4,'2011-asu'!$AW$4,'2011-asu'!$AY$4,'2011-asu'!$BA$4,'2011-asu'!$BC$4,'2011-asu'!$BE$4,'2011-asu'!$BG$4,'2011-asu'!$BI$4,'2011-asu'!$BK$4,'2011-asu'!$BM$4,'2011-asu'!$BO$4,'2011-asu'!$BQ$4,'2011-asu'!$BS$4,'2011-asu'!$BU$4,'2011-asu'!$BW$4,'2011-asu'!$BY$4,'2011-asu'!$CA$4,'2011-asu'!$CC$4,'2011-asu'!$CE$4,'2011-asu'!$CG$4,'2011-asu'!$CI$4,'2011-asu'!$CK$4,'2011-asu'!$CM$4,'2011-asu'!$CO$4,'2011-asu'!$CQ$4,'2011-asu'!$CS$4,'2011-asu'!$CU$4,'2011-asu'!$CW$4,'2011-asu'!$CY$4,'2011-asu'!$DA$4,'2011-asu'!$DC$4)</c:f>
              <c:strCache>
                <c:ptCount val="53"/>
                <c:pt idx="0">
                  <c:v>2011 Q1</c:v>
                </c:pt>
                <c:pt idx="1">
                  <c:v>2011 Q2</c:v>
                </c:pt>
                <c:pt idx="2">
                  <c:v>2011 Q3</c:v>
                </c:pt>
                <c:pt idx="3">
                  <c:v>2011 Q4</c:v>
                </c:pt>
                <c:pt idx="4">
                  <c:v>2012 Q1</c:v>
                </c:pt>
                <c:pt idx="5">
                  <c:v>2012 Q2</c:v>
                </c:pt>
                <c:pt idx="6">
                  <c:v>2012 Q3</c:v>
                </c:pt>
                <c:pt idx="7">
                  <c:v>2012 Q4</c:v>
                </c:pt>
                <c:pt idx="8">
                  <c:v>2013 Q1</c:v>
                </c:pt>
                <c:pt idx="9">
                  <c:v>2013 Q2</c:v>
                </c:pt>
                <c:pt idx="10">
                  <c:v>2013 Q3</c:v>
                </c:pt>
                <c:pt idx="11">
                  <c:v>2013 Q4</c:v>
                </c:pt>
                <c:pt idx="12">
                  <c:v>2014 Q1</c:v>
                </c:pt>
                <c:pt idx="13">
                  <c:v>2014 Q2</c:v>
                </c:pt>
                <c:pt idx="14">
                  <c:v>2014 Q3</c:v>
                </c:pt>
                <c:pt idx="15">
                  <c:v>2014 Q4</c:v>
                </c:pt>
                <c:pt idx="16">
                  <c:v>2015 Q1</c:v>
                </c:pt>
                <c:pt idx="17">
                  <c:v>2015 Q2</c:v>
                </c:pt>
                <c:pt idx="18">
                  <c:v>2015 Q3</c:v>
                </c:pt>
                <c:pt idx="19">
                  <c:v>2015 Q4</c:v>
                </c:pt>
                <c:pt idx="20">
                  <c:v>2016 Q1</c:v>
                </c:pt>
                <c:pt idx="21">
                  <c:v>2016 Q2</c:v>
                </c:pt>
                <c:pt idx="22">
                  <c:v>2016 Q3</c:v>
                </c:pt>
                <c:pt idx="23">
                  <c:v>2016 Q4</c:v>
                </c:pt>
                <c:pt idx="24">
                  <c:v>2017 Q1</c:v>
                </c:pt>
                <c:pt idx="25">
                  <c:v>2017 Q2</c:v>
                </c:pt>
                <c:pt idx="26">
                  <c:v>2017 Q3</c:v>
                </c:pt>
                <c:pt idx="27">
                  <c:v>2017 Q4</c:v>
                </c:pt>
                <c:pt idx="28">
                  <c:v>2018 Q1</c:v>
                </c:pt>
                <c:pt idx="29">
                  <c:v>2018 Q2</c:v>
                </c:pt>
                <c:pt idx="30">
                  <c:v>2018 Q3</c:v>
                </c:pt>
                <c:pt idx="31">
                  <c:v>2018 Q4</c:v>
                </c:pt>
                <c:pt idx="32">
                  <c:v>2019 Q1</c:v>
                </c:pt>
                <c:pt idx="33">
                  <c:v>2019 Q2</c:v>
                </c:pt>
                <c:pt idx="34">
                  <c:v>2019 Q3</c:v>
                </c:pt>
                <c:pt idx="35">
                  <c:v>2019 Q4</c:v>
                </c:pt>
                <c:pt idx="36">
                  <c:v>2020 Q1</c:v>
                </c:pt>
                <c:pt idx="37">
                  <c:v>2020 Q2</c:v>
                </c:pt>
                <c:pt idx="38">
                  <c:v>2020 Q3</c:v>
                </c:pt>
                <c:pt idx="39">
                  <c:v>2020 Q4</c:v>
                </c:pt>
                <c:pt idx="40">
                  <c:v>2021 Q1</c:v>
                </c:pt>
                <c:pt idx="41">
                  <c:v>2021 Q2</c:v>
                </c:pt>
                <c:pt idx="42">
                  <c:v>2021 Q3</c:v>
                </c:pt>
                <c:pt idx="43">
                  <c:v>2021 Q4</c:v>
                </c:pt>
                <c:pt idx="44">
                  <c:v>2022 Q1</c:v>
                </c:pt>
                <c:pt idx="45">
                  <c:v>2022 Q2</c:v>
                </c:pt>
                <c:pt idx="46">
                  <c:v>2022 Q3</c:v>
                </c:pt>
                <c:pt idx="47">
                  <c:v>2022 Q4</c:v>
                </c:pt>
                <c:pt idx="48">
                  <c:v>2023 Q1</c:v>
                </c:pt>
                <c:pt idx="49">
                  <c:v>2023 Q2</c:v>
                </c:pt>
                <c:pt idx="50">
                  <c:v>2023 Q3</c:v>
                </c:pt>
                <c:pt idx="51">
                  <c:v>2023 Q4</c:v>
                </c:pt>
                <c:pt idx="52">
                  <c:v>2024 Q1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'2011-asu'!$B$11:$DD$11</c15:sqref>
                  </c15:fullRef>
                </c:ext>
              </c:extLst>
              <c:f>('2011-asu'!$C$11,'2011-asu'!$E$11,'2011-asu'!$G$11,'2011-asu'!$I$11,'2011-asu'!$K$11,'2011-asu'!$M$11,'2011-asu'!$O$11,'2011-asu'!$Q$11,'2011-asu'!$S$11,'2011-asu'!$U$11,'2011-asu'!$W$11,'2011-asu'!$Y$11,'2011-asu'!$AA$11,'2011-asu'!$AC$11,'2011-asu'!$AE$11,'2011-asu'!$AG$11,'2011-asu'!$AI$11,'2011-asu'!$AK$11,'2011-asu'!$AM$11,'2011-asu'!$AO$11,'2011-asu'!$AQ$11,'2011-asu'!$AS$11,'2011-asu'!$AU$11,'2011-asu'!$AW$11,'2011-asu'!$AY$11,'2011-asu'!$BA$11,'2011-asu'!$BC$11,'2011-asu'!$BE$11,'2011-asu'!$BG$11,'2011-asu'!$BI$11,'2011-asu'!$BK$11,'2011-asu'!$BM$11,'2011-asu'!$BO$11,'2011-asu'!$BQ$11,'2011-asu'!$BS$11,'2011-asu'!$BU$11,'2011-asu'!$BW$11,'2011-asu'!$BY$11,'2011-asu'!$CA$11,'2011-asu'!$CC$11,'2011-asu'!$CE$11,'2011-asu'!$CG$11,'2011-asu'!$CI$11,'2011-asu'!$CK$11,'2011-asu'!$CM$11,'2011-asu'!$CO$11,'2011-asu'!$CQ$11,'2011-asu'!$CS$11,'2011-asu'!$CU$11,'2011-asu'!$CW$11,'2011-asu'!$CY$11,'2011-asu'!$DA$11,'2011-asu'!$DC$11)</c:f>
              <c:numCache>
                <c:formatCode>General</c:formatCode>
                <c:ptCount val="53"/>
                <c:pt idx="0">
                  <c:v>184</c:v>
                </c:pt>
                <c:pt idx="1">
                  <c:v>147</c:v>
                </c:pt>
                <c:pt idx="2">
                  <c:v>147</c:v>
                </c:pt>
                <c:pt idx="3">
                  <c:v>162</c:v>
                </c:pt>
                <c:pt idx="4">
                  <c:v>178</c:v>
                </c:pt>
                <c:pt idx="5">
                  <c:v>188</c:v>
                </c:pt>
                <c:pt idx="6">
                  <c:v>192</c:v>
                </c:pt>
                <c:pt idx="7">
                  <c:v>189</c:v>
                </c:pt>
                <c:pt idx="8">
                  <c:v>174</c:v>
                </c:pt>
                <c:pt idx="9">
                  <c:v>154</c:v>
                </c:pt>
                <c:pt idx="10">
                  <c:v>148</c:v>
                </c:pt>
                <c:pt idx="11">
                  <c:v>151</c:v>
                </c:pt>
                <c:pt idx="12">
                  <c:v>153</c:v>
                </c:pt>
                <c:pt idx="13">
                  <c:v>137</c:v>
                </c:pt>
                <c:pt idx="14">
                  <c:v>125</c:v>
                </c:pt>
                <c:pt idx="15">
                  <c:v>126</c:v>
                </c:pt>
                <c:pt idx="16">
                  <c:v>136</c:v>
                </c:pt>
                <c:pt idx="17">
                  <c:v>141</c:v>
                </c:pt>
                <c:pt idx="18">
                  <c:v>140</c:v>
                </c:pt>
                <c:pt idx="19">
                  <c:v>154</c:v>
                </c:pt>
                <c:pt idx="20">
                  <c:v>168</c:v>
                </c:pt>
                <c:pt idx="21">
                  <c:v>177</c:v>
                </c:pt>
                <c:pt idx="22">
                  <c:v>164</c:v>
                </c:pt>
                <c:pt idx="23">
                  <c:v>151</c:v>
                </c:pt>
                <c:pt idx="24">
                  <c:v>142</c:v>
                </c:pt>
                <c:pt idx="25">
                  <c:v>128</c:v>
                </c:pt>
                <c:pt idx="26">
                  <c:v>125</c:v>
                </c:pt>
                <c:pt idx="27">
                  <c:v>119</c:v>
                </c:pt>
                <c:pt idx="28">
                  <c:v>110</c:v>
                </c:pt>
                <c:pt idx="29">
                  <c:v>105</c:v>
                </c:pt>
                <c:pt idx="30">
                  <c:v>114</c:v>
                </c:pt>
                <c:pt idx="31">
                  <c:v>117</c:v>
                </c:pt>
                <c:pt idx="32">
                  <c:v>126</c:v>
                </c:pt>
                <c:pt idx="33">
                  <c:v>136</c:v>
                </c:pt>
                <c:pt idx="34">
                  <c:v>132</c:v>
                </c:pt>
                <c:pt idx="35">
                  <c:v>133</c:v>
                </c:pt>
                <c:pt idx="36">
                  <c:v>128</c:v>
                </c:pt>
                <c:pt idx="37">
                  <c:v>141</c:v>
                </c:pt>
                <c:pt idx="38">
                  <c:v>155</c:v>
                </c:pt>
                <c:pt idx="39">
                  <c:v>162</c:v>
                </c:pt>
                <c:pt idx="40">
                  <c:v>142</c:v>
                </c:pt>
                <c:pt idx="41">
                  <c:v>124</c:v>
                </c:pt>
                <c:pt idx="42">
                  <c:v>120</c:v>
                </c:pt>
                <c:pt idx="43">
                  <c:v>119</c:v>
                </c:pt>
                <c:pt idx="44">
                  <c:v>119</c:v>
                </c:pt>
                <c:pt idx="45">
                  <c:v>126</c:v>
                </c:pt>
                <c:pt idx="46">
                  <c:v>138</c:v>
                </c:pt>
                <c:pt idx="47">
                  <c:v>148</c:v>
                </c:pt>
                <c:pt idx="48">
                  <c:v>142</c:v>
                </c:pt>
                <c:pt idx="49">
                  <c:v>134</c:v>
                </c:pt>
                <c:pt idx="50">
                  <c:v>135</c:v>
                </c:pt>
                <c:pt idx="51">
                  <c:v>126</c:v>
                </c:pt>
                <c:pt idx="52">
                  <c:v>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6E-4A04-B690-8E7362992D78}"/>
            </c:ext>
          </c:extLst>
        </c:ser>
        <c:ser>
          <c:idx val="2"/>
          <c:order val="2"/>
          <c:tx>
            <c:strRef>
              <c:f>'2011-asu'!$A$12</c:f>
              <c:strCache>
                <c:ptCount val="1"/>
                <c:pt idx="0">
                  <c:v>3 (BB-)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'2011-asu'!$B$4:$DD$4</c15:sqref>
                  </c15:fullRef>
                </c:ext>
              </c:extLst>
              <c:f>('2011-asu'!$C$4,'2011-asu'!$E$4,'2011-asu'!$G$4,'2011-asu'!$I$4,'2011-asu'!$K$4,'2011-asu'!$M$4,'2011-asu'!$O$4,'2011-asu'!$Q$4,'2011-asu'!$S$4,'2011-asu'!$U$4,'2011-asu'!$W$4,'2011-asu'!$Y$4,'2011-asu'!$AA$4,'2011-asu'!$AC$4,'2011-asu'!$AE$4,'2011-asu'!$AG$4,'2011-asu'!$AI$4,'2011-asu'!$AK$4,'2011-asu'!$AM$4,'2011-asu'!$AO$4,'2011-asu'!$AQ$4,'2011-asu'!$AS$4,'2011-asu'!$AU$4,'2011-asu'!$AW$4,'2011-asu'!$AY$4,'2011-asu'!$BA$4,'2011-asu'!$BC$4,'2011-asu'!$BE$4,'2011-asu'!$BG$4,'2011-asu'!$BI$4,'2011-asu'!$BK$4,'2011-asu'!$BM$4,'2011-asu'!$BO$4,'2011-asu'!$BQ$4,'2011-asu'!$BS$4,'2011-asu'!$BU$4,'2011-asu'!$BW$4,'2011-asu'!$BY$4,'2011-asu'!$CA$4,'2011-asu'!$CC$4,'2011-asu'!$CE$4,'2011-asu'!$CG$4,'2011-asu'!$CI$4,'2011-asu'!$CK$4,'2011-asu'!$CM$4,'2011-asu'!$CO$4,'2011-asu'!$CQ$4,'2011-asu'!$CS$4,'2011-asu'!$CU$4,'2011-asu'!$CW$4,'2011-asu'!$CY$4,'2011-asu'!$DA$4,'2011-asu'!$DC$4)</c:f>
              <c:strCache>
                <c:ptCount val="53"/>
                <c:pt idx="0">
                  <c:v>2011 Q1</c:v>
                </c:pt>
                <c:pt idx="1">
                  <c:v>2011 Q2</c:v>
                </c:pt>
                <c:pt idx="2">
                  <c:v>2011 Q3</c:v>
                </c:pt>
                <c:pt idx="3">
                  <c:v>2011 Q4</c:v>
                </c:pt>
                <c:pt idx="4">
                  <c:v>2012 Q1</c:v>
                </c:pt>
                <c:pt idx="5">
                  <c:v>2012 Q2</c:v>
                </c:pt>
                <c:pt idx="6">
                  <c:v>2012 Q3</c:v>
                </c:pt>
                <c:pt idx="7">
                  <c:v>2012 Q4</c:v>
                </c:pt>
                <c:pt idx="8">
                  <c:v>2013 Q1</c:v>
                </c:pt>
                <c:pt idx="9">
                  <c:v>2013 Q2</c:v>
                </c:pt>
                <c:pt idx="10">
                  <c:v>2013 Q3</c:v>
                </c:pt>
                <c:pt idx="11">
                  <c:v>2013 Q4</c:v>
                </c:pt>
                <c:pt idx="12">
                  <c:v>2014 Q1</c:v>
                </c:pt>
                <c:pt idx="13">
                  <c:v>2014 Q2</c:v>
                </c:pt>
                <c:pt idx="14">
                  <c:v>2014 Q3</c:v>
                </c:pt>
                <c:pt idx="15">
                  <c:v>2014 Q4</c:v>
                </c:pt>
                <c:pt idx="16">
                  <c:v>2015 Q1</c:v>
                </c:pt>
                <c:pt idx="17">
                  <c:v>2015 Q2</c:v>
                </c:pt>
                <c:pt idx="18">
                  <c:v>2015 Q3</c:v>
                </c:pt>
                <c:pt idx="19">
                  <c:v>2015 Q4</c:v>
                </c:pt>
                <c:pt idx="20">
                  <c:v>2016 Q1</c:v>
                </c:pt>
                <c:pt idx="21">
                  <c:v>2016 Q2</c:v>
                </c:pt>
                <c:pt idx="22">
                  <c:v>2016 Q3</c:v>
                </c:pt>
                <c:pt idx="23">
                  <c:v>2016 Q4</c:v>
                </c:pt>
                <c:pt idx="24">
                  <c:v>2017 Q1</c:v>
                </c:pt>
                <c:pt idx="25">
                  <c:v>2017 Q2</c:v>
                </c:pt>
                <c:pt idx="26">
                  <c:v>2017 Q3</c:v>
                </c:pt>
                <c:pt idx="27">
                  <c:v>2017 Q4</c:v>
                </c:pt>
                <c:pt idx="28">
                  <c:v>2018 Q1</c:v>
                </c:pt>
                <c:pt idx="29">
                  <c:v>2018 Q2</c:v>
                </c:pt>
                <c:pt idx="30">
                  <c:v>2018 Q3</c:v>
                </c:pt>
                <c:pt idx="31">
                  <c:v>2018 Q4</c:v>
                </c:pt>
                <c:pt idx="32">
                  <c:v>2019 Q1</c:v>
                </c:pt>
                <c:pt idx="33">
                  <c:v>2019 Q2</c:v>
                </c:pt>
                <c:pt idx="34">
                  <c:v>2019 Q3</c:v>
                </c:pt>
                <c:pt idx="35">
                  <c:v>2019 Q4</c:v>
                </c:pt>
                <c:pt idx="36">
                  <c:v>2020 Q1</c:v>
                </c:pt>
                <c:pt idx="37">
                  <c:v>2020 Q2</c:v>
                </c:pt>
                <c:pt idx="38">
                  <c:v>2020 Q3</c:v>
                </c:pt>
                <c:pt idx="39">
                  <c:v>2020 Q4</c:v>
                </c:pt>
                <c:pt idx="40">
                  <c:v>2021 Q1</c:v>
                </c:pt>
                <c:pt idx="41">
                  <c:v>2021 Q2</c:v>
                </c:pt>
                <c:pt idx="42">
                  <c:v>2021 Q3</c:v>
                </c:pt>
                <c:pt idx="43">
                  <c:v>2021 Q4</c:v>
                </c:pt>
                <c:pt idx="44">
                  <c:v>2022 Q1</c:v>
                </c:pt>
                <c:pt idx="45">
                  <c:v>2022 Q2</c:v>
                </c:pt>
                <c:pt idx="46">
                  <c:v>2022 Q3</c:v>
                </c:pt>
                <c:pt idx="47">
                  <c:v>2022 Q4</c:v>
                </c:pt>
                <c:pt idx="48">
                  <c:v>2023 Q1</c:v>
                </c:pt>
                <c:pt idx="49">
                  <c:v>2023 Q2</c:v>
                </c:pt>
                <c:pt idx="50">
                  <c:v>2023 Q3</c:v>
                </c:pt>
                <c:pt idx="51">
                  <c:v>2023 Q4</c:v>
                </c:pt>
                <c:pt idx="52">
                  <c:v>2024 Q1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'2011-asu'!$B$12:$DD$12</c15:sqref>
                  </c15:fullRef>
                </c:ext>
              </c:extLst>
              <c:f>('2011-asu'!$C$12,'2011-asu'!$E$12,'2011-asu'!$G$12,'2011-asu'!$I$12,'2011-asu'!$K$12,'2011-asu'!$M$12,'2011-asu'!$O$12,'2011-asu'!$Q$12,'2011-asu'!$S$12,'2011-asu'!$U$12,'2011-asu'!$W$12,'2011-asu'!$Y$12,'2011-asu'!$AA$12,'2011-asu'!$AC$12,'2011-asu'!$AE$12,'2011-asu'!$AG$12,'2011-asu'!$AI$12,'2011-asu'!$AK$12,'2011-asu'!$AM$12,'2011-asu'!$AO$12,'2011-asu'!$AQ$12,'2011-asu'!$AS$12,'2011-asu'!$AU$12,'2011-asu'!$AW$12,'2011-asu'!$AY$12,'2011-asu'!$BA$12,'2011-asu'!$BC$12,'2011-asu'!$BE$12,'2011-asu'!$BG$12,'2011-asu'!$BI$12,'2011-asu'!$BK$12,'2011-asu'!$BM$12,'2011-asu'!$BO$12,'2011-asu'!$BQ$12,'2011-asu'!$BS$12,'2011-asu'!$BU$12,'2011-asu'!$BW$12,'2011-asu'!$BY$12,'2011-asu'!$CA$12,'2011-asu'!$CC$12,'2011-asu'!$CE$12,'2011-asu'!$CG$12,'2011-asu'!$CI$12,'2011-asu'!$CK$12,'2011-asu'!$CM$12,'2011-asu'!$CO$12,'2011-asu'!$CQ$12,'2011-asu'!$CS$12,'2011-asu'!$CU$12,'2011-asu'!$CW$12,'2011-asu'!$CY$12,'2011-asu'!$DA$12,'2011-asu'!$DC$12)</c:f>
              <c:numCache>
                <c:formatCode>General</c:formatCode>
                <c:ptCount val="53"/>
                <c:pt idx="0">
                  <c:v>194</c:v>
                </c:pt>
                <c:pt idx="1">
                  <c:v>159</c:v>
                </c:pt>
                <c:pt idx="2">
                  <c:v>161</c:v>
                </c:pt>
                <c:pt idx="3">
                  <c:v>177</c:v>
                </c:pt>
                <c:pt idx="4">
                  <c:v>195</c:v>
                </c:pt>
                <c:pt idx="5">
                  <c:v>203</c:v>
                </c:pt>
                <c:pt idx="6">
                  <c:v>207</c:v>
                </c:pt>
                <c:pt idx="7">
                  <c:v>204</c:v>
                </c:pt>
                <c:pt idx="8">
                  <c:v>190</c:v>
                </c:pt>
                <c:pt idx="9">
                  <c:v>171</c:v>
                </c:pt>
                <c:pt idx="10">
                  <c:v>165</c:v>
                </c:pt>
                <c:pt idx="11">
                  <c:v>167</c:v>
                </c:pt>
                <c:pt idx="12">
                  <c:v>170</c:v>
                </c:pt>
                <c:pt idx="13">
                  <c:v>155</c:v>
                </c:pt>
                <c:pt idx="14">
                  <c:v>144</c:v>
                </c:pt>
                <c:pt idx="15">
                  <c:v>144</c:v>
                </c:pt>
                <c:pt idx="16">
                  <c:v>153</c:v>
                </c:pt>
                <c:pt idx="17">
                  <c:v>159</c:v>
                </c:pt>
                <c:pt idx="18">
                  <c:v>154</c:v>
                </c:pt>
                <c:pt idx="19">
                  <c:v>168</c:v>
                </c:pt>
                <c:pt idx="20">
                  <c:v>181</c:v>
                </c:pt>
                <c:pt idx="21">
                  <c:v>190</c:v>
                </c:pt>
                <c:pt idx="22">
                  <c:v>179</c:v>
                </c:pt>
                <c:pt idx="23">
                  <c:v>164</c:v>
                </c:pt>
                <c:pt idx="24">
                  <c:v>154</c:v>
                </c:pt>
                <c:pt idx="25">
                  <c:v>142</c:v>
                </c:pt>
                <c:pt idx="26">
                  <c:v>140</c:v>
                </c:pt>
                <c:pt idx="27">
                  <c:v>136</c:v>
                </c:pt>
                <c:pt idx="28">
                  <c:v>128</c:v>
                </c:pt>
                <c:pt idx="29">
                  <c:v>124</c:v>
                </c:pt>
                <c:pt idx="30">
                  <c:v>131</c:v>
                </c:pt>
                <c:pt idx="31">
                  <c:v>136</c:v>
                </c:pt>
                <c:pt idx="32">
                  <c:v>146</c:v>
                </c:pt>
                <c:pt idx="33">
                  <c:v>158</c:v>
                </c:pt>
                <c:pt idx="34">
                  <c:v>155</c:v>
                </c:pt>
                <c:pt idx="35">
                  <c:v>155</c:v>
                </c:pt>
                <c:pt idx="36">
                  <c:v>150</c:v>
                </c:pt>
                <c:pt idx="37">
                  <c:v>165</c:v>
                </c:pt>
                <c:pt idx="38">
                  <c:v>182</c:v>
                </c:pt>
                <c:pt idx="39">
                  <c:v>182</c:v>
                </c:pt>
                <c:pt idx="40">
                  <c:v>163</c:v>
                </c:pt>
                <c:pt idx="41">
                  <c:v>147</c:v>
                </c:pt>
                <c:pt idx="42">
                  <c:v>147</c:v>
                </c:pt>
                <c:pt idx="43">
                  <c:v>146</c:v>
                </c:pt>
                <c:pt idx="44">
                  <c:v>147</c:v>
                </c:pt>
                <c:pt idx="45">
                  <c:v>151</c:v>
                </c:pt>
                <c:pt idx="46">
                  <c:v>160</c:v>
                </c:pt>
                <c:pt idx="47">
                  <c:v>171</c:v>
                </c:pt>
                <c:pt idx="48">
                  <c:v>164</c:v>
                </c:pt>
                <c:pt idx="49">
                  <c:v>156</c:v>
                </c:pt>
                <c:pt idx="50">
                  <c:v>156</c:v>
                </c:pt>
                <c:pt idx="51">
                  <c:v>147</c:v>
                </c:pt>
                <c:pt idx="52">
                  <c:v>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6E-4A04-B690-8E7362992D78}"/>
            </c:ext>
          </c:extLst>
        </c:ser>
        <c:ser>
          <c:idx val="3"/>
          <c:order val="3"/>
          <c:tx>
            <c:strRef>
              <c:f>'2011-asu'!$A$13</c:f>
              <c:strCache>
                <c:ptCount val="1"/>
                <c:pt idx="0">
                  <c:v>4 (B+)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'2011-asu'!$B$4:$DD$4</c15:sqref>
                  </c15:fullRef>
                </c:ext>
              </c:extLst>
              <c:f>('2011-asu'!$C$4,'2011-asu'!$E$4,'2011-asu'!$G$4,'2011-asu'!$I$4,'2011-asu'!$K$4,'2011-asu'!$M$4,'2011-asu'!$O$4,'2011-asu'!$Q$4,'2011-asu'!$S$4,'2011-asu'!$U$4,'2011-asu'!$W$4,'2011-asu'!$Y$4,'2011-asu'!$AA$4,'2011-asu'!$AC$4,'2011-asu'!$AE$4,'2011-asu'!$AG$4,'2011-asu'!$AI$4,'2011-asu'!$AK$4,'2011-asu'!$AM$4,'2011-asu'!$AO$4,'2011-asu'!$AQ$4,'2011-asu'!$AS$4,'2011-asu'!$AU$4,'2011-asu'!$AW$4,'2011-asu'!$AY$4,'2011-asu'!$BA$4,'2011-asu'!$BC$4,'2011-asu'!$BE$4,'2011-asu'!$BG$4,'2011-asu'!$BI$4,'2011-asu'!$BK$4,'2011-asu'!$BM$4,'2011-asu'!$BO$4,'2011-asu'!$BQ$4,'2011-asu'!$BS$4,'2011-asu'!$BU$4,'2011-asu'!$BW$4,'2011-asu'!$BY$4,'2011-asu'!$CA$4,'2011-asu'!$CC$4,'2011-asu'!$CE$4,'2011-asu'!$CG$4,'2011-asu'!$CI$4,'2011-asu'!$CK$4,'2011-asu'!$CM$4,'2011-asu'!$CO$4,'2011-asu'!$CQ$4,'2011-asu'!$CS$4,'2011-asu'!$CU$4,'2011-asu'!$CW$4,'2011-asu'!$CY$4,'2011-asu'!$DA$4,'2011-asu'!$DC$4)</c:f>
              <c:strCache>
                <c:ptCount val="53"/>
                <c:pt idx="0">
                  <c:v>2011 Q1</c:v>
                </c:pt>
                <c:pt idx="1">
                  <c:v>2011 Q2</c:v>
                </c:pt>
                <c:pt idx="2">
                  <c:v>2011 Q3</c:v>
                </c:pt>
                <c:pt idx="3">
                  <c:v>2011 Q4</c:v>
                </c:pt>
                <c:pt idx="4">
                  <c:v>2012 Q1</c:v>
                </c:pt>
                <c:pt idx="5">
                  <c:v>2012 Q2</c:v>
                </c:pt>
                <c:pt idx="6">
                  <c:v>2012 Q3</c:v>
                </c:pt>
                <c:pt idx="7">
                  <c:v>2012 Q4</c:v>
                </c:pt>
                <c:pt idx="8">
                  <c:v>2013 Q1</c:v>
                </c:pt>
                <c:pt idx="9">
                  <c:v>2013 Q2</c:v>
                </c:pt>
                <c:pt idx="10">
                  <c:v>2013 Q3</c:v>
                </c:pt>
                <c:pt idx="11">
                  <c:v>2013 Q4</c:v>
                </c:pt>
                <c:pt idx="12">
                  <c:v>2014 Q1</c:v>
                </c:pt>
                <c:pt idx="13">
                  <c:v>2014 Q2</c:v>
                </c:pt>
                <c:pt idx="14">
                  <c:v>2014 Q3</c:v>
                </c:pt>
                <c:pt idx="15">
                  <c:v>2014 Q4</c:v>
                </c:pt>
                <c:pt idx="16">
                  <c:v>2015 Q1</c:v>
                </c:pt>
                <c:pt idx="17">
                  <c:v>2015 Q2</c:v>
                </c:pt>
                <c:pt idx="18">
                  <c:v>2015 Q3</c:v>
                </c:pt>
                <c:pt idx="19">
                  <c:v>2015 Q4</c:v>
                </c:pt>
                <c:pt idx="20">
                  <c:v>2016 Q1</c:v>
                </c:pt>
                <c:pt idx="21">
                  <c:v>2016 Q2</c:v>
                </c:pt>
                <c:pt idx="22">
                  <c:v>2016 Q3</c:v>
                </c:pt>
                <c:pt idx="23">
                  <c:v>2016 Q4</c:v>
                </c:pt>
                <c:pt idx="24">
                  <c:v>2017 Q1</c:v>
                </c:pt>
                <c:pt idx="25">
                  <c:v>2017 Q2</c:v>
                </c:pt>
                <c:pt idx="26">
                  <c:v>2017 Q3</c:v>
                </c:pt>
                <c:pt idx="27">
                  <c:v>2017 Q4</c:v>
                </c:pt>
                <c:pt idx="28">
                  <c:v>2018 Q1</c:v>
                </c:pt>
                <c:pt idx="29">
                  <c:v>2018 Q2</c:v>
                </c:pt>
                <c:pt idx="30">
                  <c:v>2018 Q3</c:v>
                </c:pt>
                <c:pt idx="31">
                  <c:v>2018 Q4</c:v>
                </c:pt>
                <c:pt idx="32">
                  <c:v>2019 Q1</c:v>
                </c:pt>
                <c:pt idx="33">
                  <c:v>2019 Q2</c:v>
                </c:pt>
                <c:pt idx="34">
                  <c:v>2019 Q3</c:v>
                </c:pt>
                <c:pt idx="35">
                  <c:v>2019 Q4</c:v>
                </c:pt>
                <c:pt idx="36">
                  <c:v>2020 Q1</c:v>
                </c:pt>
                <c:pt idx="37">
                  <c:v>2020 Q2</c:v>
                </c:pt>
                <c:pt idx="38">
                  <c:v>2020 Q3</c:v>
                </c:pt>
                <c:pt idx="39">
                  <c:v>2020 Q4</c:v>
                </c:pt>
                <c:pt idx="40">
                  <c:v>2021 Q1</c:v>
                </c:pt>
                <c:pt idx="41">
                  <c:v>2021 Q2</c:v>
                </c:pt>
                <c:pt idx="42">
                  <c:v>2021 Q3</c:v>
                </c:pt>
                <c:pt idx="43">
                  <c:v>2021 Q4</c:v>
                </c:pt>
                <c:pt idx="44">
                  <c:v>2022 Q1</c:v>
                </c:pt>
                <c:pt idx="45">
                  <c:v>2022 Q2</c:v>
                </c:pt>
                <c:pt idx="46">
                  <c:v>2022 Q3</c:v>
                </c:pt>
                <c:pt idx="47">
                  <c:v>2022 Q4</c:v>
                </c:pt>
                <c:pt idx="48">
                  <c:v>2023 Q1</c:v>
                </c:pt>
                <c:pt idx="49">
                  <c:v>2023 Q2</c:v>
                </c:pt>
                <c:pt idx="50">
                  <c:v>2023 Q3</c:v>
                </c:pt>
                <c:pt idx="51">
                  <c:v>2023 Q4</c:v>
                </c:pt>
                <c:pt idx="52">
                  <c:v>2024 Q1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'2011-asu'!$B$13:$DD$13</c15:sqref>
                  </c15:fullRef>
                </c:ext>
              </c:extLst>
              <c:f>('2011-asu'!$C$13,'2011-asu'!$E$13,'2011-asu'!$G$13,'2011-asu'!$I$13,'2011-asu'!$K$13,'2011-asu'!$M$13,'2011-asu'!$O$13,'2011-asu'!$Q$13,'2011-asu'!$S$13,'2011-asu'!$U$13,'2011-asu'!$W$13,'2011-asu'!$Y$13,'2011-asu'!$AA$13,'2011-asu'!$AC$13,'2011-asu'!$AE$13,'2011-asu'!$AG$13,'2011-asu'!$AI$13,'2011-asu'!$AK$13,'2011-asu'!$AM$13,'2011-asu'!$AO$13,'2011-asu'!$AQ$13,'2011-asu'!$AS$13,'2011-asu'!$AU$13,'2011-asu'!$AW$13,'2011-asu'!$AY$13,'2011-asu'!$BA$13,'2011-asu'!$BC$13,'2011-asu'!$BE$13,'2011-asu'!$BG$13,'2011-asu'!$BI$13,'2011-asu'!$BK$13,'2011-asu'!$BM$13,'2011-asu'!$BO$13,'2011-asu'!$BQ$13,'2011-asu'!$BS$13,'2011-asu'!$BU$13,'2011-asu'!$BW$13,'2011-asu'!$BY$13,'2011-asu'!$CA$13,'2011-asu'!$CC$13,'2011-asu'!$CE$13,'2011-asu'!$CG$13,'2011-asu'!$CI$13,'2011-asu'!$CK$13,'2011-asu'!$CM$13,'2011-asu'!$CO$13,'2011-asu'!$CQ$13,'2011-asu'!$CS$13,'2011-asu'!$CU$13,'2011-asu'!$CW$13,'2011-asu'!$CY$13,'2011-asu'!$DA$13,'2011-asu'!$DC$13)</c:f>
              <c:numCache>
                <c:formatCode>General</c:formatCode>
                <c:ptCount val="53"/>
                <c:pt idx="0">
                  <c:v>208</c:v>
                </c:pt>
                <c:pt idx="1">
                  <c:v>174</c:v>
                </c:pt>
                <c:pt idx="2">
                  <c:v>180</c:v>
                </c:pt>
                <c:pt idx="3">
                  <c:v>198</c:v>
                </c:pt>
                <c:pt idx="4">
                  <c:v>217</c:v>
                </c:pt>
                <c:pt idx="5">
                  <c:v>224</c:v>
                </c:pt>
                <c:pt idx="6">
                  <c:v>227</c:v>
                </c:pt>
                <c:pt idx="7">
                  <c:v>222</c:v>
                </c:pt>
                <c:pt idx="8">
                  <c:v>209</c:v>
                </c:pt>
                <c:pt idx="9">
                  <c:v>192</c:v>
                </c:pt>
                <c:pt idx="10">
                  <c:v>184</c:v>
                </c:pt>
                <c:pt idx="11">
                  <c:v>186</c:v>
                </c:pt>
                <c:pt idx="12">
                  <c:v>194</c:v>
                </c:pt>
                <c:pt idx="13">
                  <c:v>178</c:v>
                </c:pt>
                <c:pt idx="14">
                  <c:v>168</c:v>
                </c:pt>
                <c:pt idx="15">
                  <c:v>166</c:v>
                </c:pt>
                <c:pt idx="16">
                  <c:v>172</c:v>
                </c:pt>
                <c:pt idx="17">
                  <c:v>179</c:v>
                </c:pt>
                <c:pt idx="18">
                  <c:v>167</c:v>
                </c:pt>
                <c:pt idx="19">
                  <c:v>181</c:v>
                </c:pt>
                <c:pt idx="20">
                  <c:v>199</c:v>
                </c:pt>
                <c:pt idx="21">
                  <c:v>212</c:v>
                </c:pt>
                <c:pt idx="22">
                  <c:v>198</c:v>
                </c:pt>
                <c:pt idx="23">
                  <c:v>179</c:v>
                </c:pt>
                <c:pt idx="24">
                  <c:v>168</c:v>
                </c:pt>
                <c:pt idx="25">
                  <c:v>133</c:v>
                </c:pt>
                <c:pt idx="26">
                  <c:v>146</c:v>
                </c:pt>
                <c:pt idx="27">
                  <c:v>154</c:v>
                </c:pt>
                <c:pt idx="28">
                  <c:v>146</c:v>
                </c:pt>
                <c:pt idx="29">
                  <c:v>142</c:v>
                </c:pt>
                <c:pt idx="30">
                  <c:v>149</c:v>
                </c:pt>
                <c:pt idx="31">
                  <c:v>158</c:v>
                </c:pt>
                <c:pt idx="32">
                  <c:v>174</c:v>
                </c:pt>
                <c:pt idx="33">
                  <c:v>188</c:v>
                </c:pt>
                <c:pt idx="34">
                  <c:v>185</c:v>
                </c:pt>
                <c:pt idx="35">
                  <c:v>182</c:v>
                </c:pt>
                <c:pt idx="36">
                  <c:v>176</c:v>
                </c:pt>
                <c:pt idx="37">
                  <c:v>187</c:v>
                </c:pt>
                <c:pt idx="38">
                  <c:v>206</c:v>
                </c:pt>
                <c:pt idx="39">
                  <c:v>202</c:v>
                </c:pt>
                <c:pt idx="40">
                  <c:v>183</c:v>
                </c:pt>
                <c:pt idx="41">
                  <c:v>170</c:v>
                </c:pt>
                <c:pt idx="42">
                  <c:v>173</c:v>
                </c:pt>
                <c:pt idx="43">
                  <c:v>175</c:v>
                </c:pt>
                <c:pt idx="44">
                  <c:v>177</c:v>
                </c:pt>
                <c:pt idx="45">
                  <c:v>178</c:v>
                </c:pt>
                <c:pt idx="46">
                  <c:v>187</c:v>
                </c:pt>
                <c:pt idx="47">
                  <c:v>202</c:v>
                </c:pt>
                <c:pt idx="48">
                  <c:v>193</c:v>
                </c:pt>
                <c:pt idx="49">
                  <c:v>179</c:v>
                </c:pt>
                <c:pt idx="50">
                  <c:v>179</c:v>
                </c:pt>
                <c:pt idx="51">
                  <c:v>167</c:v>
                </c:pt>
                <c:pt idx="52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6E-4A04-B690-8E7362992D78}"/>
            </c:ext>
          </c:extLst>
        </c:ser>
        <c:ser>
          <c:idx val="4"/>
          <c:order val="4"/>
          <c:tx>
            <c:strRef>
              <c:f>'2011-asu'!$A$14</c:f>
              <c:strCache>
                <c:ptCount val="1"/>
                <c:pt idx="0">
                  <c:v>5 (B)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'2011-asu'!$B$4:$DD$4</c15:sqref>
                  </c15:fullRef>
                </c:ext>
              </c:extLst>
              <c:f>('2011-asu'!$C$4,'2011-asu'!$E$4,'2011-asu'!$G$4,'2011-asu'!$I$4,'2011-asu'!$K$4,'2011-asu'!$M$4,'2011-asu'!$O$4,'2011-asu'!$Q$4,'2011-asu'!$S$4,'2011-asu'!$U$4,'2011-asu'!$W$4,'2011-asu'!$Y$4,'2011-asu'!$AA$4,'2011-asu'!$AC$4,'2011-asu'!$AE$4,'2011-asu'!$AG$4,'2011-asu'!$AI$4,'2011-asu'!$AK$4,'2011-asu'!$AM$4,'2011-asu'!$AO$4,'2011-asu'!$AQ$4,'2011-asu'!$AS$4,'2011-asu'!$AU$4,'2011-asu'!$AW$4,'2011-asu'!$AY$4,'2011-asu'!$BA$4,'2011-asu'!$BC$4,'2011-asu'!$BE$4,'2011-asu'!$BG$4,'2011-asu'!$BI$4,'2011-asu'!$BK$4,'2011-asu'!$BM$4,'2011-asu'!$BO$4,'2011-asu'!$BQ$4,'2011-asu'!$BS$4,'2011-asu'!$BU$4,'2011-asu'!$BW$4,'2011-asu'!$BY$4,'2011-asu'!$CA$4,'2011-asu'!$CC$4,'2011-asu'!$CE$4,'2011-asu'!$CG$4,'2011-asu'!$CI$4,'2011-asu'!$CK$4,'2011-asu'!$CM$4,'2011-asu'!$CO$4,'2011-asu'!$CQ$4,'2011-asu'!$CS$4,'2011-asu'!$CU$4,'2011-asu'!$CW$4,'2011-asu'!$CY$4,'2011-asu'!$DA$4,'2011-asu'!$DC$4)</c:f>
              <c:strCache>
                <c:ptCount val="53"/>
                <c:pt idx="0">
                  <c:v>2011 Q1</c:v>
                </c:pt>
                <c:pt idx="1">
                  <c:v>2011 Q2</c:v>
                </c:pt>
                <c:pt idx="2">
                  <c:v>2011 Q3</c:v>
                </c:pt>
                <c:pt idx="3">
                  <c:v>2011 Q4</c:v>
                </c:pt>
                <c:pt idx="4">
                  <c:v>2012 Q1</c:v>
                </c:pt>
                <c:pt idx="5">
                  <c:v>2012 Q2</c:v>
                </c:pt>
                <c:pt idx="6">
                  <c:v>2012 Q3</c:v>
                </c:pt>
                <c:pt idx="7">
                  <c:v>2012 Q4</c:v>
                </c:pt>
                <c:pt idx="8">
                  <c:v>2013 Q1</c:v>
                </c:pt>
                <c:pt idx="9">
                  <c:v>2013 Q2</c:v>
                </c:pt>
                <c:pt idx="10">
                  <c:v>2013 Q3</c:v>
                </c:pt>
                <c:pt idx="11">
                  <c:v>2013 Q4</c:v>
                </c:pt>
                <c:pt idx="12">
                  <c:v>2014 Q1</c:v>
                </c:pt>
                <c:pt idx="13">
                  <c:v>2014 Q2</c:v>
                </c:pt>
                <c:pt idx="14">
                  <c:v>2014 Q3</c:v>
                </c:pt>
                <c:pt idx="15">
                  <c:v>2014 Q4</c:v>
                </c:pt>
                <c:pt idx="16">
                  <c:v>2015 Q1</c:v>
                </c:pt>
                <c:pt idx="17">
                  <c:v>2015 Q2</c:v>
                </c:pt>
                <c:pt idx="18">
                  <c:v>2015 Q3</c:v>
                </c:pt>
                <c:pt idx="19">
                  <c:v>2015 Q4</c:v>
                </c:pt>
                <c:pt idx="20">
                  <c:v>2016 Q1</c:v>
                </c:pt>
                <c:pt idx="21">
                  <c:v>2016 Q2</c:v>
                </c:pt>
                <c:pt idx="22">
                  <c:v>2016 Q3</c:v>
                </c:pt>
                <c:pt idx="23">
                  <c:v>2016 Q4</c:v>
                </c:pt>
                <c:pt idx="24">
                  <c:v>2017 Q1</c:v>
                </c:pt>
                <c:pt idx="25">
                  <c:v>2017 Q2</c:v>
                </c:pt>
                <c:pt idx="26">
                  <c:v>2017 Q3</c:v>
                </c:pt>
                <c:pt idx="27">
                  <c:v>2017 Q4</c:v>
                </c:pt>
                <c:pt idx="28">
                  <c:v>2018 Q1</c:v>
                </c:pt>
                <c:pt idx="29">
                  <c:v>2018 Q2</c:v>
                </c:pt>
                <c:pt idx="30">
                  <c:v>2018 Q3</c:v>
                </c:pt>
                <c:pt idx="31">
                  <c:v>2018 Q4</c:v>
                </c:pt>
                <c:pt idx="32">
                  <c:v>2019 Q1</c:v>
                </c:pt>
                <c:pt idx="33">
                  <c:v>2019 Q2</c:v>
                </c:pt>
                <c:pt idx="34">
                  <c:v>2019 Q3</c:v>
                </c:pt>
                <c:pt idx="35">
                  <c:v>2019 Q4</c:v>
                </c:pt>
                <c:pt idx="36">
                  <c:v>2020 Q1</c:v>
                </c:pt>
                <c:pt idx="37">
                  <c:v>2020 Q2</c:v>
                </c:pt>
                <c:pt idx="38">
                  <c:v>2020 Q3</c:v>
                </c:pt>
                <c:pt idx="39">
                  <c:v>2020 Q4</c:v>
                </c:pt>
                <c:pt idx="40">
                  <c:v>2021 Q1</c:v>
                </c:pt>
                <c:pt idx="41">
                  <c:v>2021 Q2</c:v>
                </c:pt>
                <c:pt idx="42">
                  <c:v>2021 Q3</c:v>
                </c:pt>
                <c:pt idx="43">
                  <c:v>2021 Q4</c:v>
                </c:pt>
                <c:pt idx="44">
                  <c:v>2022 Q1</c:v>
                </c:pt>
                <c:pt idx="45">
                  <c:v>2022 Q2</c:v>
                </c:pt>
                <c:pt idx="46">
                  <c:v>2022 Q3</c:v>
                </c:pt>
                <c:pt idx="47">
                  <c:v>2022 Q4</c:v>
                </c:pt>
                <c:pt idx="48">
                  <c:v>2023 Q1</c:v>
                </c:pt>
                <c:pt idx="49">
                  <c:v>2023 Q2</c:v>
                </c:pt>
                <c:pt idx="50">
                  <c:v>2023 Q3</c:v>
                </c:pt>
                <c:pt idx="51">
                  <c:v>2023 Q4</c:v>
                </c:pt>
                <c:pt idx="52">
                  <c:v>2024 Q1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'2011-asu'!$B$14:$DD$14</c15:sqref>
                  </c15:fullRef>
                </c:ext>
              </c:extLst>
              <c:f>('2011-asu'!$C$14,'2011-asu'!$E$14,'2011-asu'!$G$14,'2011-asu'!$I$14,'2011-asu'!$K$14,'2011-asu'!$M$14,'2011-asu'!$O$14,'2011-asu'!$Q$14,'2011-asu'!$S$14,'2011-asu'!$U$14,'2011-asu'!$W$14,'2011-asu'!$Y$14,'2011-asu'!$AA$14,'2011-asu'!$AC$14,'2011-asu'!$AE$14,'2011-asu'!$AG$14,'2011-asu'!$AI$14,'2011-asu'!$AK$14,'2011-asu'!$AM$14,'2011-asu'!$AO$14,'2011-asu'!$AQ$14,'2011-asu'!$AS$14,'2011-asu'!$AU$14,'2011-asu'!$AW$14,'2011-asu'!$AY$14,'2011-asu'!$BA$14,'2011-asu'!$BC$14,'2011-asu'!$BE$14,'2011-asu'!$BG$14,'2011-asu'!$BI$14,'2011-asu'!$BK$14,'2011-asu'!$BM$14,'2011-asu'!$BO$14,'2011-asu'!$BQ$14,'2011-asu'!$BS$14,'2011-asu'!$BU$14,'2011-asu'!$BW$14,'2011-asu'!$BY$14,'2011-asu'!$CA$14,'2011-asu'!$CC$14,'2011-asu'!$CE$14,'2011-asu'!$CG$14,'2011-asu'!$CI$14,'2011-asu'!$CK$14,'2011-asu'!$CM$14,'2011-asu'!$CO$14,'2011-asu'!$CQ$14,'2011-asu'!$CS$14,'2011-asu'!$CU$14,'2011-asu'!$CW$14,'2011-asu'!$CY$14,'2011-asu'!$DA$14,'2011-asu'!$DC$14)</c:f>
              <c:numCache>
                <c:formatCode>General</c:formatCode>
                <c:ptCount val="53"/>
                <c:pt idx="0">
                  <c:v>234</c:v>
                </c:pt>
                <c:pt idx="1">
                  <c:v>196</c:v>
                </c:pt>
                <c:pt idx="2">
                  <c:v>202</c:v>
                </c:pt>
                <c:pt idx="3">
                  <c:v>222</c:v>
                </c:pt>
                <c:pt idx="4">
                  <c:v>244</c:v>
                </c:pt>
                <c:pt idx="5">
                  <c:v>261</c:v>
                </c:pt>
                <c:pt idx="6">
                  <c:v>266</c:v>
                </c:pt>
                <c:pt idx="7">
                  <c:v>263</c:v>
                </c:pt>
                <c:pt idx="8">
                  <c:v>240</c:v>
                </c:pt>
                <c:pt idx="9">
                  <c:v>215</c:v>
                </c:pt>
                <c:pt idx="10">
                  <c:v>205</c:v>
                </c:pt>
                <c:pt idx="11">
                  <c:v>208</c:v>
                </c:pt>
                <c:pt idx="12">
                  <c:v>214</c:v>
                </c:pt>
                <c:pt idx="13">
                  <c:v>194</c:v>
                </c:pt>
                <c:pt idx="14">
                  <c:v>183</c:v>
                </c:pt>
                <c:pt idx="15">
                  <c:v>185</c:v>
                </c:pt>
                <c:pt idx="16">
                  <c:v>193</c:v>
                </c:pt>
                <c:pt idx="17">
                  <c:v>201</c:v>
                </c:pt>
                <c:pt idx="18">
                  <c:v>187</c:v>
                </c:pt>
                <c:pt idx="19">
                  <c:v>199</c:v>
                </c:pt>
                <c:pt idx="20">
                  <c:v>219</c:v>
                </c:pt>
                <c:pt idx="21">
                  <c:v>236</c:v>
                </c:pt>
                <c:pt idx="22">
                  <c:v>220</c:v>
                </c:pt>
                <c:pt idx="23">
                  <c:v>200</c:v>
                </c:pt>
                <c:pt idx="24">
                  <c:v>186</c:v>
                </c:pt>
                <c:pt idx="25">
                  <c:v>151</c:v>
                </c:pt>
                <c:pt idx="26">
                  <c:v>166</c:v>
                </c:pt>
                <c:pt idx="27">
                  <c:v>177</c:v>
                </c:pt>
                <c:pt idx="28">
                  <c:v>171</c:v>
                </c:pt>
                <c:pt idx="29">
                  <c:v>167</c:v>
                </c:pt>
                <c:pt idx="30">
                  <c:v>174</c:v>
                </c:pt>
                <c:pt idx="31">
                  <c:v>187</c:v>
                </c:pt>
                <c:pt idx="32">
                  <c:v>202</c:v>
                </c:pt>
                <c:pt idx="33">
                  <c:v>219</c:v>
                </c:pt>
                <c:pt idx="34">
                  <c:v>223</c:v>
                </c:pt>
                <c:pt idx="35">
                  <c:v>214</c:v>
                </c:pt>
                <c:pt idx="36">
                  <c:v>209</c:v>
                </c:pt>
                <c:pt idx="37">
                  <c:v>219</c:v>
                </c:pt>
                <c:pt idx="38">
                  <c:v>241</c:v>
                </c:pt>
                <c:pt idx="39">
                  <c:v>231</c:v>
                </c:pt>
                <c:pt idx="40">
                  <c:v>216</c:v>
                </c:pt>
                <c:pt idx="41">
                  <c:v>200</c:v>
                </c:pt>
                <c:pt idx="42">
                  <c:v>198</c:v>
                </c:pt>
                <c:pt idx="43">
                  <c:v>202</c:v>
                </c:pt>
                <c:pt idx="44">
                  <c:v>201</c:v>
                </c:pt>
                <c:pt idx="45">
                  <c:v>207</c:v>
                </c:pt>
                <c:pt idx="46">
                  <c:v>214</c:v>
                </c:pt>
                <c:pt idx="47">
                  <c:v>229</c:v>
                </c:pt>
                <c:pt idx="48">
                  <c:v>218</c:v>
                </c:pt>
                <c:pt idx="49">
                  <c:v>207</c:v>
                </c:pt>
                <c:pt idx="50">
                  <c:v>205</c:v>
                </c:pt>
                <c:pt idx="51">
                  <c:v>195</c:v>
                </c:pt>
                <c:pt idx="52">
                  <c:v>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86E-4A04-B690-8E7362992D78}"/>
            </c:ext>
          </c:extLst>
        </c:ser>
        <c:ser>
          <c:idx val="5"/>
          <c:order val="5"/>
          <c:tx>
            <c:strRef>
              <c:f>'2011-asu'!$A$15</c:f>
              <c:strCache>
                <c:ptCount val="1"/>
                <c:pt idx="0">
                  <c:v>6 (B-)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'2011-asu'!$B$4:$DD$4</c15:sqref>
                  </c15:fullRef>
                </c:ext>
              </c:extLst>
              <c:f>('2011-asu'!$C$4,'2011-asu'!$E$4,'2011-asu'!$G$4,'2011-asu'!$I$4,'2011-asu'!$K$4,'2011-asu'!$M$4,'2011-asu'!$O$4,'2011-asu'!$Q$4,'2011-asu'!$S$4,'2011-asu'!$U$4,'2011-asu'!$W$4,'2011-asu'!$Y$4,'2011-asu'!$AA$4,'2011-asu'!$AC$4,'2011-asu'!$AE$4,'2011-asu'!$AG$4,'2011-asu'!$AI$4,'2011-asu'!$AK$4,'2011-asu'!$AM$4,'2011-asu'!$AO$4,'2011-asu'!$AQ$4,'2011-asu'!$AS$4,'2011-asu'!$AU$4,'2011-asu'!$AW$4,'2011-asu'!$AY$4,'2011-asu'!$BA$4,'2011-asu'!$BC$4,'2011-asu'!$BE$4,'2011-asu'!$BG$4,'2011-asu'!$BI$4,'2011-asu'!$BK$4,'2011-asu'!$BM$4,'2011-asu'!$BO$4,'2011-asu'!$BQ$4,'2011-asu'!$BS$4,'2011-asu'!$BU$4,'2011-asu'!$BW$4,'2011-asu'!$BY$4,'2011-asu'!$CA$4,'2011-asu'!$CC$4,'2011-asu'!$CE$4,'2011-asu'!$CG$4,'2011-asu'!$CI$4,'2011-asu'!$CK$4,'2011-asu'!$CM$4,'2011-asu'!$CO$4,'2011-asu'!$CQ$4,'2011-asu'!$CS$4,'2011-asu'!$CU$4,'2011-asu'!$CW$4,'2011-asu'!$CY$4,'2011-asu'!$DA$4,'2011-asu'!$DC$4)</c:f>
              <c:strCache>
                <c:ptCount val="53"/>
                <c:pt idx="0">
                  <c:v>2011 Q1</c:v>
                </c:pt>
                <c:pt idx="1">
                  <c:v>2011 Q2</c:v>
                </c:pt>
                <c:pt idx="2">
                  <c:v>2011 Q3</c:v>
                </c:pt>
                <c:pt idx="3">
                  <c:v>2011 Q4</c:v>
                </c:pt>
                <c:pt idx="4">
                  <c:v>2012 Q1</c:v>
                </c:pt>
                <c:pt idx="5">
                  <c:v>2012 Q2</c:v>
                </c:pt>
                <c:pt idx="6">
                  <c:v>2012 Q3</c:v>
                </c:pt>
                <c:pt idx="7">
                  <c:v>2012 Q4</c:v>
                </c:pt>
                <c:pt idx="8">
                  <c:v>2013 Q1</c:v>
                </c:pt>
                <c:pt idx="9">
                  <c:v>2013 Q2</c:v>
                </c:pt>
                <c:pt idx="10">
                  <c:v>2013 Q3</c:v>
                </c:pt>
                <c:pt idx="11">
                  <c:v>2013 Q4</c:v>
                </c:pt>
                <c:pt idx="12">
                  <c:v>2014 Q1</c:v>
                </c:pt>
                <c:pt idx="13">
                  <c:v>2014 Q2</c:v>
                </c:pt>
                <c:pt idx="14">
                  <c:v>2014 Q3</c:v>
                </c:pt>
                <c:pt idx="15">
                  <c:v>2014 Q4</c:v>
                </c:pt>
                <c:pt idx="16">
                  <c:v>2015 Q1</c:v>
                </c:pt>
                <c:pt idx="17">
                  <c:v>2015 Q2</c:v>
                </c:pt>
                <c:pt idx="18">
                  <c:v>2015 Q3</c:v>
                </c:pt>
                <c:pt idx="19">
                  <c:v>2015 Q4</c:v>
                </c:pt>
                <c:pt idx="20">
                  <c:v>2016 Q1</c:v>
                </c:pt>
                <c:pt idx="21">
                  <c:v>2016 Q2</c:v>
                </c:pt>
                <c:pt idx="22">
                  <c:v>2016 Q3</c:v>
                </c:pt>
                <c:pt idx="23">
                  <c:v>2016 Q4</c:v>
                </c:pt>
                <c:pt idx="24">
                  <c:v>2017 Q1</c:v>
                </c:pt>
                <c:pt idx="25">
                  <c:v>2017 Q2</c:v>
                </c:pt>
                <c:pt idx="26">
                  <c:v>2017 Q3</c:v>
                </c:pt>
                <c:pt idx="27">
                  <c:v>2017 Q4</c:v>
                </c:pt>
                <c:pt idx="28">
                  <c:v>2018 Q1</c:v>
                </c:pt>
                <c:pt idx="29">
                  <c:v>2018 Q2</c:v>
                </c:pt>
                <c:pt idx="30">
                  <c:v>2018 Q3</c:v>
                </c:pt>
                <c:pt idx="31">
                  <c:v>2018 Q4</c:v>
                </c:pt>
                <c:pt idx="32">
                  <c:v>2019 Q1</c:v>
                </c:pt>
                <c:pt idx="33">
                  <c:v>2019 Q2</c:v>
                </c:pt>
                <c:pt idx="34">
                  <c:v>2019 Q3</c:v>
                </c:pt>
                <c:pt idx="35">
                  <c:v>2019 Q4</c:v>
                </c:pt>
                <c:pt idx="36">
                  <c:v>2020 Q1</c:v>
                </c:pt>
                <c:pt idx="37">
                  <c:v>2020 Q2</c:v>
                </c:pt>
                <c:pt idx="38">
                  <c:v>2020 Q3</c:v>
                </c:pt>
                <c:pt idx="39">
                  <c:v>2020 Q4</c:v>
                </c:pt>
                <c:pt idx="40">
                  <c:v>2021 Q1</c:v>
                </c:pt>
                <c:pt idx="41">
                  <c:v>2021 Q2</c:v>
                </c:pt>
                <c:pt idx="42">
                  <c:v>2021 Q3</c:v>
                </c:pt>
                <c:pt idx="43">
                  <c:v>2021 Q4</c:v>
                </c:pt>
                <c:pt idx="44">
                  <c:v>2022 Q1</c:v>
                </c:pt>
                <c:pt idx="45">
                  <c:v>2022 Q2</c:v>
                </c:pt>
                <c:pt idx="46">
                  <c:v>2022 Q3</c:v>
                </c:pt>
                <c:pt idx="47">
                  <c:v>2022 Q4</c:v>
                </c:pt>
                <c:pt idx="48">
                  <c:v>2023 Q1</c:v>
                </c:pt>
                <c:pt idx="49">
                  <c:v>2023 Q2</c:v>
                </c:pt>
                <c:pt idx="50">
                  <c:v>2023 Q3</c:v>
                </c:pt>
                <c:pt idx="51">
                  <c:v>2023 Q4</c:v>
                </c:pt>
                <c:pt idx="52">
                  <c:v>2024 Q1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'2011-asu'!$B$15:$DD$15</c15:sqref>
                  </c15:fullRef>
                </c:ext>
              </c:extLst>
              <c:f>('2011-asu'!$C$15,'2011-asu'!$E$15,'2011-asu'!$G$15,'2011-asu'!$I$15,'2011-asu'!$K$15,'2011-asu'!$M$15,'2011-asu'!$O$15,'2011-asu'!$Q$15,'2011-asu'!$S$15,'2011-asu'!$U$15,'2011-asu'!$W$15,'2011-asu'!$Y$15,'2011-asu'!$AA$15,'2011-asu'!$AC$15,'2011-asu'!$AE$15,'2011-asu'!$AG$15,'2011-asu'!$AI$15,'2011-asu'!$AK$15,'2011-asu'!$AM$15,'2011-asu'!$AO$15,'2011-asu'!$AQ$15,'2011-asu'!$AS$15,'2011-asu'!$AU$15,'2011-asu'!$AW$15,'2011-asu'!$AY$15,'2011-asu'!$BA$15,'2011-asu'!$BC$15,'2011-asu'!$BE$15,'2011-asu'!$BG$15,'2011-asu'!$BI$15,'2011-asu'!$BK$15,'2011-asu'!$BM$15,'2011-asu'!$BO$15,'2011-asu'!$BQ$15,'2011-asu'!$BS$15,'2011-asu'!$BU$15,'2011-asu'!$BW$15,'2011-asu'!$BY$15,'2011-asu'!$CA$15,'2011-asu'!$CC$15,'2011-asu'!$CE$15,'2011-asu'!$CG$15,'2011-asu'!$CI$15,'2011-asu'!$CK$15,'2011-asu'!$CM$15,'2011-asu'!$CO$15,'2011-asu'!$CQ$15,'2011-asu'!$CS$15,'2011-asu'!$CU$15,'2011-asu'!$CW$15,'2011-asu'!$CY$15,'2011-asu'!$DA$15,'2011-asu'!$DC$15)</c:f>
              <c:numCache>
                <c:formatCode>General</c:formatCode>
                <c:ptCount val="53"/>
                <c:pt idx="0">
                  <c:v>236</c:v>
                </c:pt>
                <c:pt idx="1">
                  <c:v>204</c:v>
                </c:pt>
                <c:pt idx="2">
                  <c:v>210</c:v>
                </c:pt>
                <c:pt idx="3">
                  <c:v>231</c:v>
                </c:pt>
                <c:pt idx="4">
                  <c:v>252</c:v>
                </c:pt>
                <c:pt idx="5">
                  <c:v>268</c:v>
                </c:pt>
                <c:pt idx="6">
                  <c:v>275</c:v>
                </c:pt>
                <c:pt idx="7">
                  <c:v>271</c:v>
                </c:pt>
                <c:pt idx="8">
                  <c:v>255</c:v>
                </c:pt>
                <c:pt idx="9">
                  <c:v>231</c:v>
                </c:pt>
                <c:pt idx="10">
                  <c:v>218</c:v>
                </c:pt>
                <c:pt idx="11">
                  <c:v>219</c:v>
                </c:pt>
                <c:pt idx="12">
                  <c:v>223</c:v>
                </c:pt>
                <c:pt idx="13">
                  <c:v>206</c:v>
                </c:pt>
                <c:pt idx="14">
                  <c:v>196</c:v>
                </c:pt>
                <c:pt idx="15">
                  <c:v>195</c:v>
                </c:pt>
                <c:pt idx="16">
                  <c:v>208</c:v>
                </c:pt>
                <c:pt idx="17">
                  <c:v>217</c:v>
                </c:pt>
                <c:pt idx="18">
                  <c:v>202</c:v>
                </c:pt>
                <c:pt idx="19">
                  <c:v>214</c:v>
                </c:pt>
                <c:pt idx="20">
                  <c:v>233</c:v>
                </c:pt>
                <c:pt idx="21">
                  <c:v>247</c:v>
                </c:pt>
                <c:pt idx="22">
                  <c:v>228</c:v>
                </c:pt>
                <c:pt idx="23">
                  <c:v>215</c:v>
                </c:pt>
                <c:pt idx="24">
                  <c:v>202</c:v>
                </c:pt>
                <c:pt idx="25">
                  <c:v>168</c:v>
                </c:pt>
                <c:pt idx="26">
                  <c:v>185</c:v>
                </c:pt>
                <c:pt idx="27">
                  <c:v>190</c:v>
                </c:pt>
                <c:pt idx="28">
                  <c:v>186</c:v>
                </c:pt>
                <c:pt idx="29">
                  <c:v>182</c:v>
                </c:pt>
                <c:pt idx="30">
                  <c:v>185</c:v>
                </c:pt>
                <c:pt idx="31">
                  <c:v>194</c:v>
                </c:pt>
                <c:pt idx="32">
                  <c:v>207</c:v>
                </c:pt>
                <c:pt idx="33">
                  <c:v>225</c:v>
                </c:pt>
                <c:pt idx="34">
                  <c:v>228</c:v>
                </c:pt>
                <c:pt idx="35">
                  <c:v>224</c:v>
                </c:pt>
                <c:pt idx="36">
                  <c:v>226</c:v>
                </c:pt>
                <c:pt idx="37">
                  <c:v>236</c:v>
                </c:pt>
                <c:pt idx="38">
                  <c:v>260</c:v>
                </c:pt>
                <c:pt idx="39">
                  <c:v>255</c:v>
                </c:pt>
                <c:pt idx="40">
                  <c:v>237</c:v>
                </c:pt>
                <c:pt idx="41">
                  <c:v>223</c:v>
                </c:pt>
                <c:pt idx="42">
                  <c:v>217</c:v>
                </c:pt>
                <c:pt idx="43">
                  <c:v>221</c:v>
                </c:pt>
                <c:pt idx="44">
                  <c:v>222</c:v>
                </c:pt>
                <c:pt idx="45">
                  <c:v>221</c:v>
                </c:pt>
                <c:pt idx="46">
                  <c:v>225</c:v>
                </c:pt>
                <c:pt idx="47">
                  <c:v>238</c:v>
                </c:pt>
                <c:pt idx="48">
                  <c:v>227</c:v>
                </c:pt>
                <c:pt idx="49">
                  <c:v>225</c:v>
                </c:pt>
                <c:pt idx="50">
                  <c:v>223</c:v>
                </c:pt>
                <c:pt idx="51">
                  <c:v>208</c:v>
                </c:pt>
                <c:pt idx="52">
                  <c:v>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86E-4A04-B690-8E7362992D78}"/>
            </c:ext>
          </c:extLst>
        </c:ser>
        <c:ser>
          <c:idx val="6"/>
          <c:order val="6"/>
          <c:tx>
            <c:strRef>
              <c:f>'2011-asu'!$A$16</c:f>
              <c:strCache>
                <c:ptCount val="1"/>
                <c:pt idx="0">
                  <c:v>7 (CCC)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'2011-asu'!$B$4:$DD$4</c15:sqref>
                  </c15:fullRef>
                </c:ext>
              </c:extLst>
              <c:f>('2011-asu'!$C$4,'2011-asu'!$E$4,'2011-asu'!$G$4,'2011-asu'!$I$4,'2011-asu'!$K$4,'2011-asu'!$M$4,'2011-asu'!$O$4,'2011-asu'!$Q$4,'2011-asu'!$S$4,'2011-asu'!$U$4,'2011-asu'!$W$4,'2011-asu'!$Y$4,'2011-asu'!$AA$4,'2011-asu'!$AC$4,'2011-asu'!$AE$4,'2011-asu'!$AG$4,'2011-asu'!$AI$4,'2011-asu'!$AK$4,'2011-asu'!$AM$4,'2011-asu'!$AO$4,'2011-asu'!$AQ$4,'2011-asu'!$AS$4,'2011-asu'!$AU$4,'2011-asu'!$AW$4,'2011-asu'!$AY$4,'2011-asu'!$BA$4,'2011-asu'!$BC$4,'2011-asu'!$BE$4,'2011-asu'!$BG$4,'2011-asu'!$BI$4,'2011-asu'!$BK$4,'2011-asu'!$BM$4,'2011-asu'!$BO$4,'2011-asu'!$BQ$4,'2011-asu'!$BS$4,'2011-asu'!$BU$4,'2011-asu'!$BW$4,'2011-asu'!$BY$4,'2011-asu'!$CA$4,'2011-asu'!$CC$4,'2011-asu'!$CE$4,'2011-asu'!$CG$4,'2011-asu'!$CI$4,'2011-asu'!$CK$4,'2011-asu'!$CM$4,'2011-asu'!$CO$4,'2011-asu'!$CQ$4,'2011-asu'!$CS$4,'2011-asu'!$CU$4,'2011-asu'!$CW$4,'2011-asu'!$CY$4,'2011-asu'!$DA$4,'2011-asu'!$DC$4)</c:f>
              <c:strCache>
                <c:ptCount val="53"/>
                <c:pt idx="0">
                  <c:v>2011 Q1</c:v>
                </c:pt>
                <c:pt idx="1">
                  <c:v>2011 Q2</c:v>
                </c:pt>
                <c:pt idx="2">
                  <c:v>2011 Q3</c:v>
                </c:pt>
                <c:pt idx="3">
                  <c:v>2011 Q4</c:v>
                </c:pt>
                <c:pt idx="4">
                  <c:v>2012 Q1</c:v>
                </c:pt>
                <c:pt idx="5">
                  <c:v>2012 Q2</c:v>
                </c:pt>
                <c:pt idx="6">
                  <c:v>2012 Q3</c:v>
                </c:pt>
                <c:pt idx="7">
                  <c:v>2012 Q4</c:v>
                </c:pt>
                <c:pt idx="8">
                  <c:v>2013 Q1</c:v>
                </c:pt>
                <c:pt idx="9">
                  <c:v>2013 Q2</c:v>
                </c:pt>
                <c:pt idx="10">
                  <c:v>2013 Q3</c:v>
                </c:pt>
                <c:pt idx="11">
                  <c:v>2013 Q4</c:v>
                </c:pt>
                <c:pt idx="12">
                  <c:v>2014 Q1</c:v>
                </c:pt>
                <c:pt idx="13">
                  <c:v>2014 Q2</c:v>
                </c:pt>
                <c:pt idx="14">
                  <c:v>2014 Q3</c:v>
                </c:pt>
                <c:pt idx="15">
                  <c:v>2014 Q4</c:v>
                </c:pt>
                <c:pt idx="16">
                  <c:v>2015 Q1</c:v>
                </c:pt>
                <c:pt idx="17">
                  <c:v>2015 Q2</c:v>
                </c:pt>
                <c:pt idx="18">
                  <c:v>2015 Q3</c:v>
                </c:pt>
                <c:pt idx="19">
                  <c:v>2015 Q4</c:v>
                </c:pt>
                <c:pt idx="20">
                  <c:v>2016 Q1</c:v>
                </c:pt>
                <c:pt idx="21">
                  <c:v>2016 Q2</c:v>
                </c:pt>
                <c:pt idx="22">
                  <c:v>2016 Q3</c:v>
                </c:pt>
                <c:pt idx="23">
                  <c:v>2016 Q4</c:v>
                </c:pt>
                <c:pt idx="24">
                  <c:v>2017 Q1</c:v>
                </c:pt>
                <c:pt idx="25">
                  <c:v>2017 Q2</c:v>
                </c:pt>
                <c:pt idx="26">
                  <c:v>2017 Q3</c:v>
                </c:pt>
                <c:pt idx="27">
                  <c:v>2017 Q4</c:v>
                </c:pt>
                <c:pt idx="28">
                  <c:v>2018 Q1</c:v>
                </c:pt>
                <c:pt idx="29">
                  <c:v>2018 Q2</c:v>
                </c:pt>
                <c:pt idx="30">
                  <c:v>2018 Q3</c:v>
                </c:pt>
                <c:pt idx="31">
                  <c:v>2018 Q4</c:v>
                </c:pt>
                <c:pt idx="32">
                  <c:v>2019 Q1</c:v>
                </c:pt>
                <c:pt idx="33">
                  <c:v>2019 Q2</c:v>
                </c:pt>
                <c:pt idx="34">
                  <c:v>2019 Q3</c:v>
                </c:pt>
                <c:pt idx="35">
                  <c:v>2019 Q4</c:v>
                </c:pt>
                <c:pt idx="36">
                  <c:v>2020 Q1</c:v>
                </c:pt>
                <c:pt idx="37">
                  <c:v>2020 Q2</c:v>
                </c:pt>
                <c:pt idx="38">
                  <c:v>2020 Q3</c:v>
                </c:pt>
                <c:pt idx="39">
                  <c:v>2020 Q4</c:v>
                </c:pt>
                <c:pt idx="40">
                  <c:v>2021 Q1</c:v>
                </c:pt>
                <c:pt idx="41">
                  <c:v>2021 Q2</c:v>
                </c:pt>
                <c:pt idx="42">
                  <c:v>2021 Q3</c:v>
                </c:pt>
                <c:pt idx="43">
                  <c:v>2021 Q4</c:v>
                </c:pt>
                <c:pt idx="44">
                  <c:v>2022 Q1</c:v>
                </c:pt>
                <c:pt idx="45">
                  <c:v>2022 Q2</c:v>
                </c:pt>
                <c:pt idx="46">
                  <c:v>2022 Q3</c:v>
                </c:pt>
                <c:pt idx="47">
                  <c:v>2022 Q4</c:v>
                </c:pt>
                <c:pt idx="48">
                  <c:v>2023 Q1</c:v>
                </c:pt>
                <c:pt idx="49">
                  <c:v>2023 Q2</c:v>
                </c:pt>
                <c:pt idx="50">
                  <c:v>2023 Q3</c:v>
                </c:pt>
                <c:pt idx="51">
                  <c:v>2023 Q4</c:v>
                </c:pt>
                <c:pt idx="52">
                  <c:v>2024 Q1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'2011-asu'!$B$16:$DD$16</c15:sqref>
                  </c15:fullRef>
                </c:ext>
              </c:extLst>
              <c:f>('2011-asu'!$C$16,'2011-asu'!$E$16,'2011-asu'!$G$16,'2011-asu'!$I$16,'2011-asu'!$K$16,'2011-asu'!$M$16,'2011-asu'!$O$16,'2011-asu'!$Q$16,'2011-asu'!$S$16,'2011-asu'!$U$16,'2011-asu'!$W$16,'2011-asu'!$Y$16,'2011-asu'!$AA$16,'2011-asu'!$AC$16,'2011-asu'!$AE$16,'2011-asu'!$AG$16,'2011-asu'!$AI$16,'2011-asu'!$AK$16,'2011-asu'!$AM$16,'2011-asu'!$AO$16,'2011-asu'!$AQ$16,'2011-asu'!$AS$16,'2011-asu'!$AU$16,'2011-asu'!$AW$16,'2011-asu'!$AY$16,'2011-asu'!$BA$16,'2011-asu'!$BC$16,'2011-asu'!$BE$16,'2011-asu'!$BG$16,'2011-asu'!$BI$16,'2011-asu'!$BK$16,'2011-asu'!$BM$16,'2011-asu'!$BO$16,'2011-asu'!$BQ$16,'2011-asu'!$BS$16,'2011-asu'!$BU$16,'2011-asu'!$BW$16,'2011-asu'!$BY$16,'2011-asu'!$CA$16,'2011-asu'!$CC$16,'2011-asu'!$CE$16,'2011-asu'!$CG$16,'2011-asu'!$CI$16,'2011-asu'!$CK$16,'2011-asu'!$CM$16,'2011-asu'!$CO$16,'2011-asu'!$CQ$16,'2011-asu'!$CS$16,'2011-asu'!$CU$16,'2011-asu'!$CW$16,'2011-asu'!$CY$16,'2011-asu'!$DA$16,'2011-asu'!$DC$16)</c:f>
              <c:numCache>
                <c:formatCode>General</c:formatCode>
                <c:ptCount val="53"/>
                <c:pt idx="0">
                  <c:v>252</c:v>
                </c:pt>
                <c:pt idx="1">
                  <c:v>220</c:v>
                </c:pt>
                <c:pt idx="2">
                  <c:v>228</c:v>
                </c:pt>
                <c:pt idx="3">
                  <c:v>251</c:v>
                </c:pt>
                <c:pt idx="4">
                  <c:v>276</c:v>
                </c:pt>
                <c:pt idx="5">
                  <c:v>297</c:v>
                </c:pt>
                <c:pt idx="6">
                  <c:v>300</c:v>
                </c:pt>
                <c:pt idx="7">
                  <c:v>303</c:v>
                </c:pt>
                <c:pt idx="8">
                  <c:v>285</c:v>
                </c:pt>
                <c:pt idx="9">
                  <c:v>261</c:v>
                </c:pt>
                <c:pt idx="10">
                  <c:v>248</c:v>
                </c:pt>
                <c:pt idx="11">
                  <c:v>241</c:v>
                </c:pt>
                <c:pt idx="12">
                  <c:v>244</c:v>
                </c:pt>
                <c:pt idx="13">
                  <c:v>228</c:v>
                </c:pt>
                <c:pt idx="14">
                  <c:v>217</c:v>
                </c:pt>
                <c:pt idx="15">
                  <c:v>217</c:v>
                </c:pt>
                <c:pt idx="16">
                  <c:v>234</c:v>
                </c:pt>
                <c:pt idx="17">
                  <c:v>238</c:v>
                </c:pt>
                <c:pt idx="18">
                  <c:v>230</c:v>
                </c:pt>
                <c:pt idx="19">
                  <c:v>238</c:v>
                </c:pt>
                <c:pt idx="20">
                  <c:v>256</c:v>
                </c:pt>
                <c:pt idx="21">
                  <c:v>277</c:v>
                </c:pt>
                <c:pt idx="22">
                  <c:v>263</c:v>
                </c:pt>
                <c:pt idx="23">
                  <c:v>244</c:v>
                </c:pt>
                <c:pt idx="24">
                  <c:v>229</c:v>
                </c:pt>
                <c:pt idx="25">
                  <c:v>213</c:v>
                </c:pt>
                <c:pt idx="26">
                  <c:v>212</c:v>
                </c:pt>
                <c:pt idx="27">
                  <c:v>215</c:v>
                </c:pt>
                <c:pt idx="28">
                  <c:v>207</c:v>
                </c:pt>
                <c:pt idx="29">
                  <c:v>205</c:v>
                </c:pt>
                <c:pt idx="30">
                  <c:v>208</c:v>
                </c:pt>
                <c:pt idx="31">
                  <c:v>211</c:v>
                </c:pt>
                <c:pt idx="32">
                  <c:v>231</c:v>
                </c:pt>
                <c:pt idx="33">
                  <c:v>254</c:v>
                </c:pt>
                <c:pt idx="34">
                  <c:v>257</c:v>
                </c:pt>
                <c:pt idx="35">
                  <c:v>253</c:v>
                </c:pt>
                <c:pt idx="36">
                  <c:v>251</c:v>
                </c:pt>
                <c:pt idx="37">
                  <c:v>255</c:v>
                </c:pt>
                <c:pt idx="38">
                  <c:v>281</c:v>
                </c:pt>
                <c:pt idx="39">
                  <c:v>278</c:v>
                </c:pt>
                <c:pt idx="40">
                  <c:v>269</c:v>
                </c:pt>
                <c:pt idx="41">
                  <c:v>246</c:v>
                </c:pt>
                <c:pt idx="42">
                  <c:v>237</c:v>
                </c:pt>
                <c:pt idx="43">
                  <c:v>238</c:v>
                </c:pt>
                <c:pt idx="44">
                  <c:v>239</c:v>
                </c:pt>
                <c:pt idx="45">
                  <c:v>242</c:v>
                </c:pt>
                <c:pt idx="46">
                  <c:v>251</c:v>
                </c:pt>
                <c:pt idx="47">
                  <c:v>268</c:v>
                </c:pt>
                <c:pt idx="48">
                  <c:v>265</c:v>
                </c:pt>
                <c:pt idx="49">
                  <c:v>260</c:v>
                </c:pt>
                <c:pt idx="50">
                  <c:v>264</c:v>
                </c:pt>
                <c:pt idx="51">
                  <c:v>242</c:v>
                </c:pt>
                <c:pt idx="52">
                  <c:v>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86E-4A04-B690-8E7362992D78}"/>
            </c:ext>
          </c:extLst>
        </c:ser>
        <c:ser>
          <c:idx val="7"/>
          <c:order val="7"/>
          <c:tx>
            <c:strRef>
              <c:f>'2011-asu'!$A$17</c:f>
              <c:strCache>
                <c:ptCount val="1"/>
                <c:pt idx="0">
                  <c:v>8 (CC to C)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'2011-asu'!$B$4:$DD$4</c15:sqref>
                  </c15:fullRef>
                </c:ext>
              </c:extLst>
              <c:f>('2011-asu'!$C$4,'2011-asu'!$E$4,'2011-asu'!$G$4,'2011-asu'!$I$4,'2011-asu'!$K$4,'2011-asu'!$M$4,'2011-asu'!$O$4,'2011-asu'!$Q$4,'2011-asu'!$S$4,'2011-asu'!$U$4,'2011-asu'!$W$4,'2011-asu'!$Y$4,'2011-asu'!$AA$4,'2011-asu'!$AC$4,'2011-asu'!$AE$4,'2011-asu'!$AG$4,'2011-asu'!$AI$4,'2011-asu'!$AK$4,'2011-asu'!$AM$4,'2011-asu'!$AO$4,'2011-asu'!$AQ$4,'2011-asu'!$AS$4,'2011-asu'!$AU$4,'2011-asu'!$AW$4,'2011-asu'!$AY$4,'2011-asu'!$BA$4,'2011-asu'!$BC$4,'2011-asu'!$BE$4,'2011-asu'!$BG$4,'2011-asu'!$BI$4,'2011-asu'!$BK$4,'2011-asu'!$BM$4,'2011-asu'!$BO$4,'2011-asu'!$BQ$4,'2011-asu'!$BS$4,'2011-asu'!$BU$4,'2011-asu'!$BW$4,'2011-asu'!$BY$4,'2011-asu'!$CA$4,'2011-asu'!$CC$4,'2011-asu'!$CE$4,'2011-asu'!$CG$4,'2011-asu'!$CI$4,'2011-asu'!$CK$4,'2011-asu'!$CM$4,'2011-asu'!$CO$4,'2011-asu'!$CQ$4,'2011-asu'!$CS$4,'2011-asu'!$CU$4,'2011-asu'!$CW$4,'2011-asu'!$CY$4,'2011-asu'!$DA$4,'2011-asu'!$DC$4)</c:f>
              <c:strCache>
                <c:ptCount val="53"/>
                <c:pt idx="0">
                  <c:v>2011 Q1</c:v>
                </c:pt>
                <c:pt idx="1">
                  <c:v>2011 Q2</c:v>
                </c:pt>
                <c:pt idx="2">
                  <c:v>2011 Q3</c:v>
                </c:pt>
                <c:pt idx="3">
                  <c:v>2011 Q4</c:v>
                </c:pt>
                <c:pt idx="4">
                  <c:v>2012 Q1</c:v>
                </c:pt>
                <c:pt idx="5">
                  <c:v>2012 Q2</c:v>
                </c:pt>
                <c:pt idx="6">
                  <c:v>2012 Q3</c:v>
                </c:pt>
                <c:pt idx="7">
                  <c:v>2012 Q4</c:v>
                </c:pt>
                <c:pt idx="8">
                  <c:v>2013 Q1</c:v>
                </c:pt>
                <c:pt idx="9">
                  <c:v>2013 Q2</c:v>
                </c:pt>
                <c:pt idx="10">
                  <c:v>2013 Q3</c:v>
                </c:pt>
                <c:pt idx="11">
                  <c:v>2013 Q4</c:v>
                </c:pt>
                <c:pt idx="12">
                  <c:v>2014 Q1</c:v>
                </c:pt>
                <c:pt idx="13">
                  <c:v>2014 Q2</c:v>
                </c:pt>
                <c:pt idx="14">
                  <c:v>2014 Q3</c:v>
                </c:pt>
                <c:pt idx="15">
                  <c:v>2014 Q4</c:v>
                </c:pt>
                <c:pt idx="16">
                  <c:v>2015 Q1</c:v>
                </c:pt>
                <c:pt idx="17">
                  <c:v>2015 Q2</c:v>
                </c:pt>
                <c:pt idx="18">
                  <c:v>2015 Q3</c:v>
                </c:pt>
                <c:pt idx="19">
                  <c:v>2015 Q4</c:v>
                </c:pt>
                <c:pt idx="20">
                  <c:v>2016 Q1</c:v>
                </c:pt>
                <c:pt idx="21">
                  <c:v>2016 Q2</c:v>
                </c:pt>
                <c:pt idx="22">
                  <c:v>2016 Q3</c:v>
                </c:pt>
                <c:pt idx="23">
                  <c:v>2016 Q4</c:v>
                </c:pt>
                <c:pt idx="24">
                  <c:v>2017 Q1</c:v>
                </c:pt>
                <c:pt idx="25">
                  <c:v>2017 Q2</c:v>
                </c:pt>
                <c:pt idx="26">
                  <c:v>2017 Q3</c:v>
                </c:pt>
                <c:pt idx="27">
                  <c:v>2017 Q4</c:v>
                </c:pt>
                <c:pt idx="28">
                  <c:v>2018 Q1</c:v>
                </c:pt>
                <c:pt idx="29">
                  <c:v>2018 Q2</c:v>
                </c:pt>
                <c:pt idx="30">
                  <c:v>2018 Q3</c:v>
                </c:pt>
                <c:pt idx="31">
                  <c:v>2018 Q4</c:v>
                </c:pt>
                <c:pt idx="32">
                  <c:v>2019 Q1</c:v>
                </c:pt>
                <c:pt idx="33">
                  <c:v>2019 Q2</c:v>
                </c:pt>
                <c:pt idx="34">
                  <c:v>2019 Q3</c:v>
                </c:pt>
                <c:pt idx="35">
                  <c:v>2019 Q4</c:v>
                </c:pt>
                <c:pt idx="36">
                  <c:v>2020 Q1</c:v>
                </c:pt>
                <c:pt idx="37">
                  <c:v>2020 Q2</c:v>
                </c:pt>
                <c:pt idx="38">
                  <c:v>2020 Q3</c:v>
                </c:pt>
                <c:pt idx="39">
                  <c:v>2020 Q4</c:v>
                </c:pt>
                <c:pt idx="40">
                  <c:v>2021 Q1</c:v>
                </c:pt>
                <c:pt idx="41">
                  <c:v>2021 Q2</c:v>
                </c:pt>
                <c:pt idx="42">
                  <c:v>2021 Q3</c:v>
                </c:pt>
                <c:pt idx="43">
                  <c:v>2021 Q4</c:v>
                </c:pt>
                <c:pt idx="44">
                  <c:v>2022 Q1</c:v>
                </c:pt>
                <c:pt idx="45">
                  <c:v>2022 Q2</c:v>
                </c:pt>
                <c:pt idx="46">
                  <c:v>2022 Q3</c:v>
                </c:pt>
                <c:pt idx="47">
                  <c:v>2022 Q4</c:v>
                </c:pt>
                <c:pt idx="48">
                  <c:v>2023 Q1</c:v>
                </c:pt>
                <c:pt idx="49">
                  <c:v>2023 Q2</c:v>
                </c:pt>
                <c:pt idx="50">
                  <c:v>2023 Q3</c:v>
                </c:pt>
                <c:pt idx="51">
                  <c:v>2023 Q4</c:v>
                </c:pt>
                <c:pt idx="52">
                  <c:v>2024 Q1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'2011-asu'!$B$17:$DD$17</c15:sqref>
                  </c15:fullRef>
                </c:ext>
              </c:extLst>
              <c:f>('2011-asu'!$C$17,'2011-asu'!$E$17,'2011-asu'!$G$17,'2011-asu'!$I$17,'2011-asu'!$K$17,'2011-asu'!$M$17,'2011-asu'!$O$17,'2011-asu'!$Q$17,'2011-asu'!$S$17,'2011-asu'!$U$17,'2011-asu'!$W$17,'2011-asu'!$Y$17,'2011-asu'!$AA$17,'2011-asu'!$AC$17,'2011-asu'!$AE$17,'2011-asu'!$AG$17,'2011-asu'!$AI$17,'2011-asu'!$AK$17,'2011-asu'!$AM$17,'2011-asu'!$AO$17,'2011-asu'!$AQ$17,'2011-asu'!$AS$17,'2011-asu'!$AU$17,'2011-asu'!$AW$17,'2011-asu'!$AY$17,'2011-asu'!$BA$17,'2011-asu'!$BC$17,'2011-asu'!$BE$17,'2011-asu'!$BG$17,'2011-asu'!$BI$17,'2011-asu'!$BK$17,'2011-asu'!$BM$17,'2011-asu'!$BO$17,'2011-asu'!$BQ$17,'2011-asu'!$BS$17,'2011-asu'!$BU$17,'2011-asu'!$BW$17,'2011-asu'!$BY$17,'2011-asu'!$CA$17,'2011-asu'!$CC$17,'2011-asu'!$CE$17,'2011-asu'!$CG$17,'2011-asu'!$CI$17,'2011-asu'!$CK$17,'2011-asu'!$CM$17,'2011-asu'!$CO$17,'2011-asu'!$CQ$17,'2011-asu'!$CS$17,'2011-asu'!$CU$17,'2011-asu'!$CW$17,'2011-asu'!$CY$17,'2011-asu'!$DA$17,'2011-asu'!$DC$17)</c:f>
              <c:numCache>
                <c:formatCode>General</c:formatCode>
                <c:ptCount val="53"/>
                <c:pt idx="0">
                  <c:v>257</c:v>
                </c:pt>
                <c:pt idx="1">
                  <c:v>226</c:v>
                </c:pt>
                <c:pt idx="2">
                  <c:v>234</c:v>
                </c:pt>
                <c:pt idx="3">
                  <c:v>257</c:v>
                </c:pt>
                <c:pt idx="4">
                  <c:v>282</c:v>
                </c:pt>
                <c:pt idx="5">
                  <c:v>304</c:v>
                </c:pt>
                <c:pt idx="6">
                  <c:v>307</c:v>
                </c:pt>
                <c:pt idx="7">
                  <c:v>310</c:v>
                </c:pt>
                <c:pt idx="8">
                  <c:v>292</c:v>
                </c:pt>
                <c:pt idx="9">
                  <c:v>267</c:v>
                </c:pt>
                <c:pt idx="10">
                  <c:v>255</c:v>
                </c:pt>
                <c:pt idx="11">
                  <c:v>248</c:v>
                </c:pt>
                <c:pt idx="12">
                  <c:v>250</c:v>
                </c:pt>
                <c:pt idx="13">
                  <c:v>234</c:v>
                </c:pt>
                <c:pt idx="14">
                  <c:v>223</c:v>
                </c:pt>
                <c:pt idx="15">
                  <c:v>222</c:v>
                </c:pt>
                <c:pt idx="16">
                  <c:v>240</c:v>
                </c:pt>
                <c:pt idx="17">
                  <c:v>244</c:v>
                </c:pt>
                <c:pt idx="18">
                  <c:v>236</c:v>
                </c:pt>
                <c:pt idx="19">
                  <c:v>244</c:v>
                </c:pt>
                <c:pt idx="20">
                  <c:v>262</c:v>
                </c:pt>
                <c:pt idx="21">
                  <c:v>283</c:v>
                </c:pt>
                <c:pt idx="22">
                  <c:v>269</c:v>
                </c:pt>
                <c:pt idx="23">
                  <c:v>250</c:v>
                </c:pt>
                <c:pt idx="24">
                  <c:v>235</c:v>
                </c:pt>
                <c:pt idx="25">
                  <c:v>194</c:v>
                </c:pt>
                <c:pt idx="26">
                  <c:v>213</c:v>
                </c:pt>
                <c:pt idx="27">
                  <c:v>221</c:v>
                </c:pt>
                <c:pt idx="28">
                  <c:v>213</c:v>
                </c:pt>
                <c:pt idx="29">
                  <c:v>211</c:v>
                </c:pt>
                <c:pt idx="30">
                  <c:v>214</c:v>
                </c:pt>
                <c:pt idx="31">
                  <c:v>217</c:v>
                </c:pt>
                <c:pt idx="32">
                  <c:v>237</c:v>
                </c:pt>
                <c:pt idx="33">
                  <c:v>261</c:v>
                </c:pt>
                <c:pt idx="34">
                  <c:v>263</c:v>
                </c:pt>
                <c:pt idx="35">
                  <c:v>260</c:v>
                </c:pt>
                <c:pt idx="36">
                  <c:v>258</c:v>
                </c:pt>
                <c:pt idx="37">
                  <c:v>261</c:v>
                </c:pt>
                <c:pt idx="38">
                  <c:v>287</c:v>
                </c:pt>
                <c:pt idx="39">
                  <c:v>284</c:v>
                </c:pt>
                <c:pt idx="40">
                  <c:v>276</c:v>
                </c:pt>
                <c:pt idx="41">
                  <c:v>253</c:v>
                </c:pt>
                <c:pt idx="42">
                  <c:v>244</c:v>
                </c:pt>
                <c:pt idx="43">
                  <c:v>246</c:v>
                </c:pt>
                <c:pt idx="44">
                  <c:v>247</c:v>
                </c:pt>
                <c:pt idx="45">
                  <c:v>249</c:v>
                </c:pt>
                <c:pt idx="46">
                  <c:v>258</c:v>
                </c:pt>
                <c:pt idx="47">
                  <c:v>275</c:v>
                </c:pt>
                <c:pt idx="48">
                  <c:v>272</c:v>
                </c:pt>
                <c:pt idx="49">
                  <c:v>268</c:v>
                </c:pt>
                <c:pt idx="50">
                  <c:v>271</c:v>
                </c:pt>
                <c:pt idx="51">
                  <c:v>249</c:v>
                </c:pt>
                <c:pt idx="52">
                  <c:v>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1F-434E-9579-F0E2830D5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5914184"/>
        <c:axId val="1305914512"/>
      </c:lineChart>
      <c:catAx>
        <c:axId val="130591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5914512"/>
        <c:crosses val="autoZero"/>
        <c:auto val="1"/>
        <c:lblAlgn val="ctr"/>
        <c:lblOffset val="100"/>
        <c:noMultiLvlLbl val="0"/>
      </c:catAx>
      <c:valAx>
        <c:axId val="130591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5914184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101</xdr:col>
      <xdr:colOff>435457</xdr:colOff>
      <xdr:row>18</xdr:row>
      <xdr:rowOff>94917</xdr:rowOff>
    </xdr:from>
    <xdr:to>
      <xdr:col>112</xdr:col>
      <xdr:colOff>296226</xdr:colOff>
      <xdr:row>38</xdr:row>
      <xdr:rowOff>48721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Applic\XCRED\RATES\asu-premium-r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2007-MPR-Anglais"/>
      <sheetName val="2007-MPR-Francais"/>
      <sheetName val="2011-MPR-Anglais"/>
      <sheetName val="2011-MPR-Francais"/>
      <sheetName val="2007-asu"/>
      <sheetName val="2011-asu"/>
      <sheetName val="Margin_Benchmark_hist"/>
      <sheetName val="Table de con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E2" t="str">
            <v>AAA to BBB-</v>
          </cell>
          <cell r="F2" t="str">
            <v>AAA à BBB-</v>
          </cell>
        </row>
        <row r="3">
          <cell r="E3" t="str">
            <v>BB+ and BB</v>
          </cell>
          <cell r="F3" t="str">
            <v>BB+ et BB</v>
          </cell>
        </row>
        <row r="4">
          <cell r="E4" t="str">
            <v>BB-</v>
          </cell>
          <cell r="F4" t="str">
            <v>BB-</v>
          </cell>
        </row>
        <row r="5">
          <cell r="E5" t="str">
            <v>B+</v>
          </cell>
          <cell r="F5" t="str">
            <v>B+</v>
          </cell>
        </row>
        <row r="6">
          <cell r="E6" t="str">
            <v>B</v>
          </cell>
          <cell r="F6" t="str">
            <v>B</v>
          </cell>
        </row>
        <row r="7">
          <cell r="E7" t="str">
            <v>B-</v>
          </cell>
          <cell r="F7" t="str">
            <v>B-</v>
          </cell>
        </row>
        <row r="8">
          <cell r="E8" t="str">
            <v>CCC</v>
          </cell>
          <cell r="F8" t="str">
            <v>CCC</v>
          </cell>
        </row>
        <row r="9">
          <cell r="E9" t="str">
            <v>CC to C</v>
          </cell>
          <cell r="F9" t="str">
            <v>CC à 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D28"/>
  <sheetViews>
    <sheetView tabSelected="1" zoomScale="115" zoomScaleNormal="115" workbookViewId="0">
      <pane xSplit="2" topLeftCell="C1" activePane="topRight" state="frozen"/>
      <selection pane="topRight" activeCell="C5" sqref="C5:D5"/>
    </sheetView>
  </sheetViews>
  <sheetFormatPr defaultColWidth="9.109375" defaultRowHeight="13.8" x14ac:dyDescent="0.3"/>
  <cols>
    <col min="1" max="1" width="16.33203125" style="1" customWidth="1"/>
    <col min="2" max="2" width="18.44140625" style="1" customWidth="1"/>
    <col min="3" max="58" width="14.6640625" style="1" customWidth="1"/>
    <col min="59" max="60" width="14.33203125" style="1" bestFit="1" customWidth="1"/>
    <col min="61" max="76" width="14.6640625" style="1" customWidth="1"/>
    <col min="77" max="78" width="15.33203125" style="1" customWidth="1"/>
    <col min="79" max="86" width="14.88671875" style="1" customWidth="1"/>
    <col min="87" max="104" width="17.44140625" style="1" customWidth="1"/>
    <col min="105" max="105" width="20.33203125" style="1" customWidth="1"/>
    <col min="106" max="106" width="24.33203125" style="1" customWidth="1"/>
    <col min="107" max="107" width="20.33203125" style="1" customWidth="1"/>
    <col min="108" max="108" width="24.33203125" style="1" customWidth="1"/>
    <col min="109" max="16384" width="9.109375" style="1"/>
  </cols>
  <sheetData>
    <row r="1" spans="1:108" ht="21" customHeight="1" x14ac:dyDescent="0.3">
      <c r="A1" s="47" t="s">
        <v>21</v>
      </c>
      <c r="B1" s="47"/>
      <c r="D1" s="2" t="s">
        <v>20</v>
      </c>
      <c r="L1" s="2" t="str">
        <f>+D1</f>
        <v>12-year repayment term, asset-backed transactions</v>
      </c>
      <c r="T1" s="2" t="str">
        <f>+L1</f>
        <v>12-year repayment term, asset-backed transactions</v>
      </c>
      <c r="AB1" s="2" t="str">
        <f>+T1</f>
        <v>12-year repayment term, asset-backed transactions</v>
      </c>
      <c r="AJ1" s="2" t="str">
        <f>+AB1</f>
        <v>12-year repayment term, asset-backed transactions</v>
      </c>
      <c r="AR1" s="2" t="str">
        <f>+AJ1</f>
        <v>12-year repayment term, asset-backed transactions</v>
      </c>
      <c r="AZ1" s="2" t="str">
        <f>+AR1</f>
        <v>12-year repayment term, asset-backed transactions</v>
      </c>
      <c r="BH1" s="2" t="str">
        <f>+AZ1</f>
        <v>12-year repayment term, asset-backed transactions</v>
      </c>
      <c r="BP1" s="2" t="str">
        <f>+BH1</f>
        <v>12-year repayment term, asset-backed transactions</v>
      </c>
    </row>
    <row r="2" spans="1:108" ht="21" customHeight="1" x14ac:dyDescent="0.3">
      <c r="A2" s="47"/>
      <c r="B2" s="47"/>
      <c r="D2" s="2" t="s">
        <v>0</v>
      </c>
      <c r="L2" s="2" t="str">
        <f>+D2</f>
        <v>Durée de remboursement de 12 ans, opération adossée à des actifs</v>
      </c>
      <c r="T2" s="2" t="str">
        <f>+L2</f>
        <v>Durée de remboursement de 12 ans, opération adossée à des actifs</v>
      </c>
      <c r="AB2" s="2" t="str">
        <f>+T2</f>
        <v>Durée de remboursement de 12 ans, opération adossée à des actifs</v>
      </c>
      <c r="AJ2" s="2" t="str">
        <f>+AB2</f>
        <v>Durée de remboursement de 12 ans, opération adossée à des actifs</v>
      </c>
      <c r="AR2" s="2" t="str">
        <f>+AJ2</f>
        <v>Durée de remboursement de 12 ans, opération adossée à des actifs</v>
      </c>
      <c r="AZ2" s="2" t="str">
        <f>+AR2</f>
        <v>Durée de remboursement de 12 ans, opération adossée à des actifs</v>
      </c>
      <c r="BH2" s="2" t="str">
        <f>+AZ2</f>
        <v>Durée de remboursement de 12 ans, opération adossée à des actifs</v>
      </c>
      <c r="BP2" s="2" t="str">
        <f>+BH2</f>
        <v>Durée de remboursement de 12 ans, opération adossée à des actifs</v>
      </c>
    </row>
    <row r="3" spans="1:108" ht="21" customHeight="1" x14ac:dyDescent="0.3">
      <c r="A3" s="47"/>
      <c r="B3" s="47"/>
      <c r="D3" s="2"/>
      <c r="L3" s="2"/>
      <c r="T3" s="2"/>
      <c r="AB3" s="2"/>
      <c r="AJ3" s="2"/>
      <c r="AR3" s="2"/>
      <c r="AZ3" s="2"/>
      <c r="BH3" s="2"/>
      <c r="BP3" s="2"/>
    </row>
    <row r="4" spans="1:108" x14ac:dyDescent="0.3">
      <c r="A4" s="36"/>
      <c r="B4" s="37" t="s">
        <v>84</v>
      </c>
      <c r="C4" s="38" t="s">
        <v>33</v>
      </c>
      <c r="D4" s="38"/>
      <c r="E4" s="38" t="s">
        <v>34</v>
      </c>
      <c r="F4" s="38"/>
      <c r="G4" s="38" t="s">
        <v>35</v>
      </c>
      <c r="H4" s="38"/>
      <c r="I4" s="38" t="s">
        <v>36</v>
      </c>
      <c r="J4" s="38"/>
      <c r="K4" s="38" t="s">
        <v>37</v>
      </c>
      <c r="L4" s="38"/>
      <c r="M4" s="38" t="s">
        <v>38</v>
      </c>
      <c r="N4" s="38"/>
      <c r="O4" s="38" t="s">
        <v>39</v>
      </c>
      <c r="P4" s="38"/>
      <c r="Q4" s="38" t="s">
        <v>40</v>
      </c>
      <c r="R4" s="38"/>
      <c r="S4" s="38" t="s">
        <v>41</v>
      </c>
      <c r="T4" s="38"/>
      <c r="U4" s="38" t="s">
        <v>42</v>
      </c>
      <c r="V4" s="38"/>
      <c r="W4" s="38" t="s">
        <v>43</v>
      </c>
      <c r="X4" s="38"/>
      <c r="Y4" s="38" t="s">
        <v>44</v>
      </c>
      <c r="Z4" s="38"/>
      <c r="AA4" s="38" t="s">
        <v>45</v>
      </c>
      <c r="AB4" s="38"/>
      <c r="AC4" s="38" t="s">
        <v>46</v>
      </c>
      <c r="AD4" s="38"/>
      <c r="AE4" s="38" t="s">
        <v>47</v>
      </c>
      <c r="AF4" s="38"/>
      <c r="AG4" s="38" t="s">
        <v>48</v>
      </c>
      <c r="AH4" s="38"/>
      <c r="AI4" s="38" t="s">
        <v>49</v>
      </c>
      <c r="AJ4" s="38"/>
      <c r="AK4" s="38" t="s">
        <v>50</v>
      </c>
      <c r="AL4" s="38"/>
      <c r="AM4" s="38" t="s">
        <v>51</v>
      </c>
      <c r="AN4" s="38"/>
      <c r="AO4" s="38" t="s">
        <v>52</v>
      </c>
      <c r="AP4" s="38"/>
      <c r="AQ4" s="38" t="s">
        <v>53</v>
      </c>
      <c r="AR4" s="38"/>
      <c r="AS4" s="38" t="s">
        <v>54</v>
      </c>
      <c r="AT4" s="38"/>
      <c r="AU4" s="38" t="s">
        <v>55</v>
      </c>
      <c r="AV4" s="38"/>
      <c r="AW4" s="38" t="s">
        <v>56</v>
      </c>
      <c r="AX4" s="38"/>
      <c r="AY4" s="38" t="s">
        <v>57</v>
      </c>
      <c r="AZ4" s="38"/>
      <c r="BA4" s="38" t="s">
        <v>58</v>
      </c>
      <c r="BB4" s="38"/>
      <c r="BC4" s="38" t="s">
        <v>59</v>
      </c>
      <c r="BD4" s="38"/>
      <c r="BE4" s="38" t="s">
        <v>60</v>
      </c>
      <c r="BF4" s="38"/>
      <c r="BG4" s="38" t="s">
        <v>61</v>
      </c>
      <c r="BH4" s="38"/>
      <c r="BI4" s="38" t="s">
        <v>62</v>
      </c>
      <c r="BJ4" s="38"/>
      <c r="BK4" s="38" t="s">
        <v>63</v>
      </c>
      <c r="BL4" s="38"/>
      <c r="BM4" s="38" t="s">
        <v>64</v>
      </c>
      <c r="BN4" s="38"/>
      <c r="BO4" s="38" t="s">
        <v>65</v>
      </c>
      <c r="BP4" s="38"/>
      <c r="BQ4" s="38" t="s">
        <v>66</v>
      </c>
      <c r="BR4" s="38"/>
      <c r="BS4" s="38" t="s">
        <v>67</v>
      </c>
      <c r="BT4" s="38"/>
      <c r="BU4" s="38" t="s">
        <v>68</v>
      </c>
      <c r="BV4" s="38"/>
      <c r="BW4" s="38" t="s">
        <v>69</v>
      </c>
      <c r="BX4" s="38"/>
      <c r="BY4" s="38" t="s">
        <v>70</v>
      </c>
      <c r="BZ4" s="38"/>
      <c r="CA4" s="38" t="s">
        <v>71</v>
      </c>
      <c r="CB4" s="38"/>
      <c r="CC4" s="38" t="s">
        <v>72</v>
      </c>
      <c r="CD4" s="38"/>
      <c r="CE4" s="38" t="s">
        <v>73</v>
      </c>
      <c r="CF4" s="38"/>
      <c r="CG4" s="38" t="s">
        <v>74</v>
      </c>
      <c r="CH4" s="38"/>
      <c r="CI4" s="38" t="s">
        <v>75</v>
      </c>
      <c r="CJ4" s="38"/>
      <c r="CK4" s="38" t="s">
        <v>76</v>
      </c>
      <c r="CL4" s="38"/>
      <c r="CM4" s="38" t="s">
        <v>77</v>
      </c>
      <c r="CN4" s="38"/>
      <c r="CO4" s="38" t="s">
        <v>78</v>
      </c>
      <c r="CP4" s="38"/>
      <c r="CQ4" s="38" t="s">
        <v>79</v>
      </c>
      <c r="CR4" s="38"/>
      <c r="CS4" s="38" t="s">
        <v>80</v>
      </c>
      <c r="CT4" s="38"/>
      <c r="CU4" s="38" t="s">
        <v>81</v>
      </c>
      <c r="CV4" s="38"/>
      <c r="CW4" s="38" t="s">
        <v>82</v>
      </c>
      <c r="CX4" s="38"/>
      <c r="CY4" s="38" t="s">
        <v>83</v>
      </c>
      <c r="CZ4" s="38"/>
      <c r="DA4" s="38" t="s">
        <v>85</v>
      </c>
      <c r="DB4" s="38"/>
      <c r="DC4" s="38" t="s">
        <v>86</v>
      </c>
      <c r="DD4" s="38"/>
    </row>
    <row r="5" spans="1:108" x14ac:dyDescent="0.3">
      <c r="C5" s="43" t="s">
        <v>1</v>
      </c>
      <c r="D5" s="44"/>
      <c r="E5" s="43" t="s">
        <v>2</v>
      </c>
      <c r="F5" s="44"/>
      <c r="G5" s="43" t="s">
        <v>3</v>
      </c>
      <c r="H5" s="44"/>
      <c r="I5" s="43" t="s">
        <v>4</v>
      </c>
      <c r="J5" s="44"/>
      <c r="K5" s="43" t="s">
        <v>1</v>
      </c>
      <c r="L5" s="44"/>
      <c r="M5" s="43" t="s">
        <v>2</v>
      </c>
      <c r="N5" s="44"/>
      <c r="O5" s="43" t="s">
        <v>3</v>
      </c>
      <c r="P5" s="44"/>
      <c r="Q5" s="43" t="s">
        <v>4</v>
      </c>
      <c r="R5" s="44"/>
      <c r="S5" s="43" t="s">
        <v>1</v>
      </c>
      <c r="T5" s="44"/>
      <c r="U5" s="43" t="s">
        <v>2</v>
      </c>
      <c r="V5" s="44"/>
      <c r="W5" s="43" t="s">
        <v>3</v>
      </c>
      <c r="X5" s="44"/>
      <c r="Y5" s="43" t="s">
        <v>4</v>
      </c>
      <c r="Z5" s="44"/>
      <c r="AA5" s="43" t="s">
        <v>1</v>
      </c>
      <c r="AB5" s="44"/>
      <c r="AC5" s="43" t="s">
        <v>2</v>
      </c>
      <c r="AD5" s="44"/>
      <c r="AE5" s="43" t="s">
        <v>3</v>
      </c>
      <c r="AF5" s="44"/>
      <c r="AG5" s="43" t="s">
        <v>4</v>
      </c>
      <c r="AH5" s="44"/>
      <c r="AI5" s="43" t="s">
        <v>1</v>
      </c>
      <c r="AJ5" s="44"/>
      <c r="AK5" s="43" t="s">
        <v>2</v>
      </c>
      <c r="AL5" s="44"/>
      <c r="AM5" s="43" t="s">
        <v>3</v>
      </c>
      <c r="AN5" s="44"/>
      <c r="AO5" s="43" t="s">
        <v>4</v>
      </c>
      <c r="AP5" s="44"/>
      <c r="AQ5" s="43" t="s">
        <v>1</v>
      </c>
      <c r="AR5" s="44"/>
      <c r="AS5" s="43" t="s">
        <v>2</v>
      </c>
      <c r="AT5" s="44"/>
      <c r="AU5" s="43" t="s">
        <v>3</v>
      </c>
      <c r="AV5" s="44"/>
      <c r="AW5" s="43" t="s">
        <v>4</v>
      </c>
      <c r="AX5" s="44"/>
      <c r="AY5" s="43" t="s">
        <v>1</v>
      </c>
      <c r="AZ5" s="44"/>
      <c r="BA5" s="43" t="s">
        <v>2</v>
      </c>
      <c r="BB5" s="44"/>
      <c r="BC5" s="43" t="s">
        <v>3</v>
      </c>
      <c r="BD5" s="44"/>
      <c r="BE5" s="43" t="s">
        <v>4</v>
      </c>
      <c r="BF5" s="44"/>
      <c r="BG5" s="43" t="s">
        <v>1</v>
      </c>
      <c r="BH5" s="44"/>
      <c r="BI5" s="43" t="s">
        <v>2</v>
      </c>
      <c r="BJ5" s="44"/>
      <c r="BK5" s="43" t="s">
        <v>3</v>
      </c>
      <c r="BL5" s="44"/>
      <c r="BM5" s="43" t="s">
        <v>4</v>
      </c>
      <c r="BN5" s="44"/>
      <c r="BO5" s="43" t="s">
        <v>1</v>
      </c>
      <c r="BP5" s="44"/>
      <c r="BQ5" s="43" t="s">
        <v>2</v>
      </c>
      <c r="BR5" s="44"/>
      <c r="BS5" s="43" t="s">
        <v>3</v>
      </c>
      <c r="BT5" s="44"/>
      <c r="BU5" s="43" t="s">
        <v>4</v>
      </c>
      <c r="BV5" s="44"/>
      <c r="BW5" s="43" t="s">
        <v>1</v>
      </c>
      <c r="BX5" s="44"/>
      <c r="BY5" s="43" t="s">
        <v>2</v>
      </c>
      <c r="BZ5" s="44"/>
      <c r="CA5" s="43" t="s">
        <v>3</v>
      </c>
      <c r="CB5" s="44"/>
      <c r="CC5" s="43" t="s">
        <v>4</v>
      </c>
      <c r="CD5" s="44"/>
      <c r="CE5" s="43" t="s">
        <v>1</v>
      </c>
      <c r="CF5" s="44"/>
      <c r="CG5" s="43" t="s">
        <v>2</v>
      </c>
      <c r="CH5" s="44"/>
      <c r="CI5" s="43" t="s">
        <v>3</v>
      </c>
      <c r="CJ5" s="44"/>
      <c r="CK5" s="43" t="s">
        <v>4</v>
      </c>
      <c r="CL5" s="44"/>
      <c r="CM5" s="43" t="s">
        <v>1</v>
      </c>
      <c r="CN5" s="44"/>
      <c r="CO5" s="43" t="s">
        <v>2</v>
      </c>
      <c r="CP5" s="44"/>
      <c r="CQ5" s="43" t="s">
        <v>3</v>
      </c>
      <c r="CR5" s="44"/>
      <c r="CS5" s="43" t="s">
        <v>4</v>
      </c>
      <c r="CT5" s="44"/>
      <c r="CU5" s="43" t="s">
        <v>1</v>
      </c>
      <c r="CV5" s="44"/>
      <c r="CW5" s="43" t="s">
        <v>2</v>
      </c>
      <c r="CX5" s="44"/>
      <c r="CY5" s="43" t="s">
        <v>3</v>
      </c>
      <c r="CZ5" s="44"/>
      <c r="DA5" s="43" t="s">
        <v>4</v>
      </c>
      <c r="DB5" s="44"/>
      <c r="DC5" s="43" t="s">
        <v>4</v>
      </c>
      <c r="DD5" s="44"/>
    </row>
    <row r="6" spans="1:108" ht="14.4" thickBot="1" x14ac:dyDescent="0.35">
      <c r="B6" s="3" t="s">
        <v>5</v>
      </c>
      <c r="C6" s="4">
        <v>40575</v>
      </c>
      <c r="D6" s="5">
        <v>40647</v>
      </c>
      <c r="E6" s="4">
        <v>40648</v>
      </c>
      <c r="F6" s="5">
        <v>40738</v>
      </c>
      <c r="G6" s="4">
        <v>40739</v>
      </c>
      <c r="H6" s="5">
        <v>40830</v>
      </c>
      <c r="I6" s="25">
        <v>40831</v>
      </c>
      <c r="J6" s="26">
        <v>40922</v>
      </c>
      <c r="K6" s="25">
        <v>40923</v>
      </c>
      <c r="L6" s="26">
        <v>41013</v>
      </c>
      <c r="M6" s="25">
        <v>41014</v>
      </c>
      <c r="N6" s="26">
        <v>41104</v>
      </c>
      <c r="O6" s="27">
        <f>+N6+1</f>
        <v>41105</v>
      </c>
      <c r="P6" s="28">
        <f>+EOMONTH(O6,2)+14</f>
        <v>41196</v>
      </c>
      <c r="Q6" s="27">
        <f>+P6+1</f>
        <v>41197</v>
      </c>
      <c r="R6" s="28">
        <f>+EOMONTH(Q6,2)+14</f>
        <v>41288</v>
      </c>
      <c r="S6" s="27">
        <f>+R6+1</f>
        <v>41289</v>
      </c>
      <c r="T6" s="28">
        <f>+EOMONTH(S6,2)+14</f>
        <v>41378</v>
      </c>
      <c r="U6" s="27">
        <f>+T6+1</f>
        <v>41379</v>
      </c>
      <c r="V6" s="28">
        <f>+EOMONTH(U6,2)+14</f>
        <v>41469</v>
      </c>
      <c r="W6" s="27">
        <f>+V6+1</f>
        <v>41470</v>
      </c>
      <c r="X6" s="28">
        <f>+EOMONTH(W6,2)+14</f>
        <v>41561</v>
      </c>
      <c r="Y6" s="27">
        <f>+X6+1</f>
        <v>41562</v>
      </c>
      <c r="Z6" s="28">
        <f>+EOMONTH(Y6,2)+14</f>
        <v>41653</v>
      </c>
      <c r="AA6" s="27">
        <f>+Z6+1</f>
        <v>41654</v>
      </c>
      <c r="AB6" s="28">
        <f>+EOMONTH(AA6,2)+14</f>
        <v>41743</v>
      </c>
      <c r="AC6" s="27">
        <f>+AB6+1</f>
        <v>41744</v>
      </c>
      <c r="AD6" s="28">
        <f>+EOMONTH(AC6,2)+14</f>
        <v>41834</v>
      </c>
      <c r="AE6" s="27">
        <f>+AD6+1</f>
        <v>41835</v>
      </c>
      <c r="AF6" s="28">
        <f>+EOMONTH(AE6,2)+14</f>
        <v>41926</v>
      </c>
      <c r="AG6" s="27">
        <f>+AF6+1</f>
        <v>41927</v>
      </c>
      <c r="AH6" s="28">
        <f>+EOMONTH(AG6,2)+14</f>
        <v>42018</v>
      </c>
      <c r="AI6" s="27">
        <f>+AH6+1</f>
        <v>42019</v>
      </c>
      <c r="AJ6" s="28">
        <f>+EOMONTH(AI6,2)+14</f>
        <v>42108</v>
      </c>
      <c r="AK6" s="27">
        <f>+AJ6+1</f>
        <v>42109</v>
      </c>
      <c r="AL6" s="28">
        <f>+EOMONTH(AK6,2)+14</f>
        <v>42199</v>
      </c>
      <c r="AM6" s="27">
        <f>+AL6+1</f>
        <v>42200</v>
      </c>
      <c r="AN6" s="28">
        <f>+EOMONTH(AM6,2)+14</f>
        <v>42291</v>
      </c>
      <c r="AO6" s="27">
        <f>+AN6+1</f>
        <v>42292</v>
      </c>
      <c r="AP6" s="28">
        <f>+EOMONTH(AO6,2)+14</f>
        <v>42383</v>
      </c>
      <c r="AQ6" s="27">
        <f>+AP6+1</f>
        <v>42384</v>
      </c>
      <c r="AR6" s="28">
        <f>+EOMONTH(AQ6,2)+14</f>
        <v>42474</v>
      </c>
      <c r="AS6" s="27">
        <f>+AR6+1</f>
        <v>42475</v>
      </c>
      <c r="AT6" s="28">
        <f>+EOMONTH(AS6,2)+14</f>
        <v>42565</v>
      </c>
      <c r="AU6" s="27">
        <f>+AT6+1</f>
        <v>42566</v>
      </c>
      <c r="AV6" s="28">
        <f>+EOMONTH(AU6,2)+14</f>
        <v>42657</v>
      </c>
      <c r="AW6" s="27">
        <f>+AV6+1</f>
        <v>42658</v>
      </c>
      <c r="AX6" s="28">
        <f>+EOMONTH(AW6,2)+14</f>
        <v>42749</v>
      </c>
      <c r="AY6" s="27">
        <f>+AX6+1</f>
        <v>42750</v>
      </c>
      <c r="AZ6" s="28">
        <f>+EOMONTH(AY6,2)+14</f>
        <v>42839</v>
      </c>
      <c r="BA6" s="27">
        <f>+AZ6+1</f>
        <v>42840</v>
      </c>
      <c r="BB6" s="28">
        <f>+EOMONTH(BA6,2)+14</f>
        <v>42930</v>
      </c>
      <c r="BC6" s="27">
        <f>+BB6+1</f>
        <v>42931</v>
      </c>
      <c r="BD6" s="28">
        <f>+EOMONTH(BC6,2)+14</f>
        <v>43022</v>
      </c>
      <c r="BE6" s="27">
        <f>+BD6+1</f>
        <v>43023</v>
      </c>
      <c r="BF6" s="28">
        <f>+EOMONTH(BE6,2)+14</f>
        <v>43114</v>
      </c>
      <c r="BG6" s="27">
        <f>+BF6+1</f>
        <v>43115</v>
      </c>
      <c r="BH6" s="28">
        <f>+EOMONTH(BG6,2)+14</f>
        <v>43204</v>
      </c>
      <c r="BI6" s="27">
        <f>+BH6+1</f>
        <v>43205</v>
      </c>
      <c r="BJ6" s="28">
        <f>+EOMONTH(BI6,2)+14</f>
        <v>43295</v>
      </c>
      <c r="BK6" s="27">
        <f>+BJ6+1</f>
        <v>43296</v>
      </c>
      <c r="BL6" s="28">
        <f>+EOMONTH(BK6,2)+14</f>
        <v>43387</v>
      </c>
      <c r="BM6" s="27">
        <f>+BL6+1</f>
        <v>43388</v>
      </c>
      <c r="BN6" s="28">
        <f>+EOMONTH(BM6,2)+14</f>
        <v>43479</v>
      </c>
      <c r="BO6" s="27">
        <f>+BN6+1</f>
        <v>43480</v>
      </c>
      <c r="BP6" s="28">
        <f>+EOMONTH(BO6,2)+14</f>
        <v>43569</v>
      </c>
      <c r="BQ6" s="27">
        <f>+BP6+1</f>
        <v>43570</v>
      </c>
      <c r="BR6" s="28">
        <f>+EOMONTH(BQ6,2)+14</f>
        <v>43660</v>
      </c>
      <c r="BS6" s="27">
        <f>+BR6+1</f>
        <v>43661</v>
      </c>
      <c r="BT6" s="28">
        <f>+EOMONTH(BS6,2)+14</f>
        <v>43752</v>
      </c>
      <c r="BU6" s="27">
        <f>+BT6+1</f>
        <v>43753</v>
      </c>
      <c r="BV6" s="28">
        <f>+EOMONTH(BU6,2)+14</f>
        <v>43844</v>
      </c>
      <c r="BW6" s="27">
        <f>+BV6+1</f>
        <v>43845</v>
      </c>
      <c r="BX6" s="28">
        <f>+EOMONTH(BW6,2)+14</f>
        <v>43935</v>
      </c>
      <c r="BY6" s="27">
        <f>+BX6+1</f>
        <v>43936</v>
      </c>
      <c r="BZ6" s="28">
        <f>+EOMONTH(BY6,2)+14</f>
        <v>44026</v>
      </c>
      <c r="CA6" s="27">
        <f>+BZ6+1</f>
        <v>44027</v>
      </c>
      <c r="CB6" s="28">
        <f>+EOMONTH(CA6,2)+14</f>
        <v>44118</v>
      </c>
      <c r="CC6" s="27">
        <f>+CB6+1</f>
        <v>44119</v>
      </c>
      <c r="CD6" s="28">
        <f>+EOMONTH(CC6,2)+14</f>
        <v>44210</v>
      </c>
      <c r="CE6" s="27">
        <f>+CD6+1</f>
        <v>44211</v>
      </c>
      <c r="CF6" s="28">
        <f>+EOMONTH(CE6,2)+14</f>
        <v>44300</v>
      </c>
      <c r="CG6" s="27">
        <f>+CF6+1</f>
        <v>44301</v>
      </c>
      <c r="CH6" s="28">
        <f>+EOMONTH(CG6,2)+14</f>
        <v>44391</v>
      </c>
      <c r="CI6" s="27">
        <f>+CH6+1</f>
        <v>44392</v>
      </c>
      <c r="CJ6" s="28">
        <f>+EOMONTH(CI6,2)+14</f>
        <v>44483</v>
      </c>
      <c r="CK6" s="27">
        <f>+CJ6+1</f>
        <v>44484</v>
      </c>
      <c r="CL6" s="28">
        <f>+EOMONTH(CK6,2)+14</f>
        <v>44575</v>
      </c>
      <c r="CM6" s="27">
        <f>+CL6+1</f>
        <v>44576</v>
      </c>
      <c r="CN6" s="28">
        <f>+EOMONTH(CM6,2)+14</f>
        <v>44665</v>
      </c>
      <c r="CO6" s="27">
        <f>+CN6+1</f>
        <v>44666</v>
      </c>
      <c r="CP6" s="28">
        <f>+EOMONTH(CO6,2)+14</f>
        <v>44756</v>
      </c>
      <c r="CQ6" s="27">
        <f>+CP6+1</f>
        <v>44757</v>
      </c>
      <c r="CR6" s="28">
        <f>+EOMONTH(CQ6,2)+14</f>
        <v>44848</v>
      </c>
      <c r="CS6" s="27">
        <f>+CR6+1</f>
        <v>44849</v>
      </c>
      <c r="CT6" s="28">
        <f>+EOMONTH(CS6,2)+14</f>
        <v>44940</v>
      </c>
      <c r="CU6" s="27">
        <f>+CT6+1</f>
        <v>44941</v>
      </c>
      <c r="CV6" s="28">
        <f>+EOMONTH(CU6,2)+14</f>
        <v>45030</v>
      </c>
      <c r="CW6" s="27">
        <f>+CV6+1</f>
        <v>45031</v>
      </c>
      <c r="CX6" s="28">
        <f>+EOMONTH(CW6,2)+14</f>
        <v>45121</v>
      </c>
      <c r="CY6" s="27">
        <f>+CX6+1</f>
        <v>45122</v>
      </c>
      <c r="CZ6" s="28">
        <f>+EOMONTH(CY6,2)+14</f>
        <v>45213</v>
      </c>
      <c r="DA6" s="27">
        <f>+CZ6+1</f>
        <v>45214</v>
      </c>
      <c r="DB6" s="28">
        <f>+EOMONTH(DA6,2)+14</f>
        <v>45305</v>
      </c>
      <c r="DC6" s="27">
        <f>+DB6+1</f>
        <v>45306</v>
      </c>
      <c r="DD6" s="28">
        <f>+EOMONTH(DC6,2)+14</f>
        <v>45396</v>
      </c>
    </row>
    <row r="7" spans="1:108" ht="15" thickBot="1" x14ac:dyDescent="0.35">
      <c r="B7" s="6" t="s">
        <v>6</v>
      </c>
      <c r="C7" s="41" t="s">
        <v>7</v>
      </c>
      <c r="D7" s="46"/>
      <c r="E7" s="41" t="str">
        <f>+C7</f>
        <v>Repayment Term</v>
      </c>
      <c r="F7" s="42"/>
      <c r="G7" s="41" t="str">
        <f>+E7</f>
        <v>Repayment Term</v>
      </c>
      <c r="H7" s="42"/>
      <c r="I7" s="41" t="str">
        <f>+G7</f>
        <v>Repayment Term</v>
      </c>
      <c r="J7" s="42"/>
      <c r="K7" s="41" t="str">
        <f>+I7</f>
        <v>Repayment Term</v>
      </c>
      <c r="L7" s="42"/>
      <c r="M7" s="41" t="str">
        <f>+K7</f>
        <v>Repayment Term</v>
      </c>
      <c r="N7" s="42"/>
      <c r="O7" s="41" t="str">
        <f>+M7</f>
        <v>Repayment Term</v>
      </c>
      <c r="P7" s="42"/>
      <c r="Q7" s="41" t="str">
        <f>+O7</f>
        <v>Repayment Term</v>
      </c>
      <c r="R7" s="42"/>
      <c r="S7" s="41" t="str">
        <f>+Q7</f>
        <v>Repayment Term</v>
      </c>
      <c r="T7" s="42"/>
      <c r="U7" s="41" t="str">
        <f>+S7</f>
        <v>Repayment Term</v>
      </c>
      <c r="V7" s="42"/>
      <c r="W7" s="41" t="str">
        <f>+U7</f>
        <v>Repayment Term</v>
      </c>
      <c r="X7" s="42"/>
      <c r="Y7" s="41" t="str">
        <f>+W7</f>
        <v>Repayment Term</v>
      </c>
      <c r="Z7" s="42"/>
      <c r="AA7" s="41" t="str">
        <f>+Y7</f>
        <v>Repayment Term</v>
      </c>
      <c r="AB7" s="42"/>
      <c r="AC7" s="41" t="str">
        <f>+AA7</f>
        <v>Repayment Term</v>
      </c>
      <c r="AD7" s="42"/>
      <c r="AE7" s="41" t="str">
        <f>+AC7</f>
        <v>Repayment Term</v>
      </c>
      <c r="AF7" s="42"/>
      <c r="AG7" s="41" t="str">
        <f>+AE7</f>
        <v>Repayment Term</v>
      </c>
      <c r="AH7" s="42"/>
      <c r="AI7" s="41" t="str">
        <f>+AG7</f>
        <v>Repayment Term</v>
      </c>
      <c r="AJ7" s="42"/>
      <c r="AK7" s="41" t="str">
        <f>+AI7</f>
        <v>Repayment Term</v>
      </c>
      <c r="AL7" s="42"/>
      <c r="AM7" s="41" t="str">
        <f>+AK7</f>
        <v>Repayment Term</v>
      </c>
      <c r="AN7" s="42"/>
      <c r="AO7" s="41" t="str">
        <f>+AM7</f>
        <v>Repayment Term</v>
      </c>
      <c r="AP7" s="42"/>
      <c r="AQ7" s="41" t="str">
        <f>+AO7</f>
        <v>Repayment Term</v>
      </c>
      <c r="AR7" s="42"/>
      <c r="AS7" s="41" t="str">
        <f>+AQ7</f>
        <v>Repayment Term</v>
      </c>
      <c r="AT7" s="42"/>
      <c r="AU7" s="41" t="str">
        <f>+AS7</f>
        <v>Repayment Term</v>
      </c>
      <c r="AV7" s="42"/>
      <c r="AW7" s="41" t="str">
        <f>+AU7</f>
        <v>Repayment Term</v>
      </c>
      <c r="AX7" s="42"/>
      <c r="AY7" s="41" t="str">
        <f>+AW7</f>
        <v>Repayment Term</v>
      </c>
      <c r="AZ7" s="42"/>
      <c r="BA7" s="41" t="str">
        <f>+AY7</f>
        <v>Repayment Term</v>
      </c>
      <c r="BB7" s="42"/>
      <c r="BC7" s="41" t="str">
        <f>+BA7</f>
        <v>Repayment Term</v>
      </c>
      <c r="BD7" s="42"/>
      <c r="BE7" s="41" t="str">
        <f>+BC7</f>
        <v>Repayment Term</v>
      </c>
      <c r="BF7" s="42"/>
      <c r="BG7" s="41" t="str">
        <f>+BE7</f>
        <v>Repayment Term</v>
      </c>
      <c r="BH7" s="42"/>
      <c r="BI7" s="41" t="str">
        <f>+BG7</f>
        <v>Repayment Term</v>
      </c>
      <c r="BJ7" s="42"/>
      <c r="BK7" s="41" t="str">
        <f>+BI7</f>
        <v>Repayment Term</v>
      </c>
      <c r="BL7" s="42"/>
      <c r="BM7" s="41" t="str">
        <f>+BK7</f>
        <v>Repayment Term</v>
      </c>
      <c r="BN7" s="42"/>
      <c r="BO7" s="41" t="str">
        <f>+BM7</f>
        <v>Repayment Term</v>
      </c>
      <c r="BP7" s="42"/>
      <c r="BQ7" s="41" t="str">
        <f>+BO7</f>
        <v>Repayment Term</v>
      </c>
      <c r="BR7" s="42"/>
      <c r="BS7" s="41" t="str">
        <f>+BQ7</f>
        <v>Repayment Term</v>
      </c>
      <c r="BT7" s="42"/>
      <c r="BU7" s="41" t="str">
        <f>+BS7</f>
        <v>Repayment Term</v>
      </c>
      <c r="BV7" s="42"/>
      <c r="BW7" s="41" t="str">
        <f>+BU7</f>
        <v>Repayment Term</v>
      </c>
      <c r="BX7" s="42"/>
      <c r="BY7" s="41" t="str">
        <f>+BW7</f>
        <v>Repayment Term</v>
      </c>
      <c r="BZ7" s="42"/>
      <c r="CA7" s="41" t="str">
        <f>+BY7</f>
        <v>Repayment Term</v>
      </c>
      <c r="CB7" s="42"/>
      <c r="CC7" s="41" t="str">
        <f>+CA7</f>
        <v>Repayment Term</v>
      </c>
      <c r="CD7" s="42"/>
      <c r="CE7" s="41" t="str">
        <f>+CC7</f>
        <v>Repayment Term</v>
      </c>
      <c r="CF7" s="42"/>
      <c r="CG7" s="41" t="str">
        <f>+CE7</f>
        <v>Repayment Term</v>
      </c>
      <c r="CH7" s="42"/>
      <c r="CI7" s="41" t="str">
        <f>+CG7</f>
        <v>Repayment Term</v>
      </c>
      <c r="CJ7" s="42"/>
      <c r="CK7" s="41" t="str">
        <f>+CI7</f>
        <v>Repayment Term</v>
      </c>
      <c r="CL7" s="42"/>
      <c r="CM7" s="41" t="str">
        <f>+CK7</f>
        <v>Repayment Term</v>
      </c>
      <c r="CN7" s="42"/>
      <c r="CO7" s="41" t="str">
        <f>+CM7</f>
        <v>Repayment Term</v>
      </c>
      <c r="CP7" s="42"/>
      <c r="CQ7" s="41" t="str">
        <f>+CO7</f>
        <v>Repayment Term</v>
      </c>
      <c r="CR7" s="42"/>
      <c r="CS7" s="41" t="str">
        <f>+CQ7</f>
        <v>Repayment Term</v>
      </c>
      <c r="CT7" s="42"/>
      <c r="CU7" s="41" t="str">
        <f>+CS7</f>
        <v>Repayment Term</v>
      </c>
      <c r="CV7" s="42"/>
      <c r="CW7" s="41" t="str">
        <f>+CS7</f>
        <v>Repayment Term</v>
      </c>
      <c r="CX7" s="42"/>
      <c r="CY7" s="41" t="str">
        <f>+CW7</f>
        <v>Repayment Term</v>
      </c>
      <c r="CZ7" s="42"/>
      <c r="DA7" s="41" t="str">
        <f>+CY7</f>
        <v>Repayment Term</v>
      </c>
      <c r="DB7" s="42"/>
      <c r="DC7" s="41" t="str">
        <f>+DA7</f>
        <v>Repayment Term</v>
      </c>
      <c r="DD7" s="42"/>
    </row>
    <row r="8" spans="1:108" ht="28.95" customHeight="1" thickBot="1" x14ac:dyDescent="0.35">
      <c r="B8" s="6"/>
      <c r="C8" s="7" t="s">
        <v>8</v>
      </c>
      <c r="D8" s="8" t="s">
        <v>9</v>
      </c>
      <c r="E8" s="7" t="str">
        <f>+C8</f>
        <v>per annum spreads - bps</v>
      </c>
      <c r="F8" s="8" t="str">
        <f>+D8</f>
        <v>up-front (%)</v>
      </c>
      <c r="G8" s="7" t="str">
        <f>+E8</f>
        <v>per annum spreads - bps</v>
      </c>
      <c r="H8" s="8" t="str">
        <f>+F8</f>
        <v>up-front (%)</v>
      </c>
      <c r="I8" s="7" t="str">
        <f>+G8</f>
        <v>per annum spreads - bps</v>
      </c>
      <c r="J8" s="8" t="str">
        <f>+H8</f>
        <v>up-front (%)</v>
      </c>
      <c r="K8" s="7" t="str">
        <f>+I8</f>
        <v>per annum spreads - bps</v>
      </c>
      <c r="L8" s="8" t="str">
        <f>+J8</f>
        <v>up-front (%)</v>
      </c>
      <c r="M8" s="7" t="str">
        <f>+K8</f>
        <v>per annum spreads - bps</v>
      </c>
      <c r="N8" s="8" t="str">
        <f>+L8</f>
        <v>up-front (%)</v>
      </c>
      <c r="O8" s="7" t="str">
        <f>+M8</f>
        <v>per annum spreads - bps</v>
      </c>
      <c r="P8" s="8" t="str">
        <f>+N8</f>
        <v>up-front (%)</v>
      </c>
      <c r="Q8" s="7" t="str">
        <f>+O8</f>
        <v>per annum spreads - bps</v>
      </c>
      <c r="R8" s="8" t="str">
        <f>+P8</f>
        <v>up-front (%)</v>
      </c>
      <c r="S8" s="7" t="str">
        <f>+Q8</f>
        <v>per annum spreads - bps</v>
      </c>
      <c r="T8" s="8" t="str">
        <f>+R8</f>
        <v>up-front (%)</v>
      </c>
      <c r="U8" s="7" t="str">
        <f>+S8</f>
        <v>per annum spreads - bps</v>
      </c>
      <c r="V8" s="8" t="str">
        <f>+T8</f>
        <v>up-front (%)</v>
      </c>
      <c r="W8" s="7" t="str">
        <f>+U8</f>
        <v>per annum spreads - bps</v>
      </c>
      <c r="X8" s="8" t="str">
        <f>+V8</f>
        <v>up-front (%)</v>
      </c>
      <c r="Y8" s="7" t="str">
        <f>+W8</f>
        <v>per annum spreads - bps</v>
      </c>
      <c r="Z8" s="8" t="str">
        <f>+X8</f>
        <v>up-front (%)</v>
      </c>
      <c r="AA8" s="7" t="str">
        <f>+Y8</f>
        <v>per annum spreads - bps</v>
      </c>
      <c r="AB8" s="8" t="str">
        <f>+Z8</f>
        <v>up-front (%)</v>
      </c>
      <c r="AC8" s="7" t="str">
        <f>+AA8</f>
        <v>per annum spreads - bps</v>
      </c>
      <c r="AD8" s="8" t="str">
        <f>+AB8</f>
        <v>up-front (%)</v>
      </c>
      <c r="AE8" s="7" t="str">
        <f>+AC8</f>
        <v>per annum spreads - bps</v>
      </c>
      <c r="AF8" s="8" t="str">
        <f>+AD8</f>
        <v>up-front (%)</v>
      </c>
      <c r="AG8" s="7" t="str">
        <f>+AE8</f>
        <v>per annum spreads - bps</v>
      </c>
      <c r="AH8" s="8" t="str">
        <f>+AF8</f>
        <v>up-front (%)</v>
      </c>
      <c r="AI8" s="7" t="str">
        <f>+AG8</f>
        <v>per annum spreads - bps</v>
      </c>
      <c r="AJ8" s="8" t="str">
        <f>+AH8</f>
        <v>up-front (%)</v>
      </c>
      <c r="AK8" s="7" t="str">
        <f>+AI8</f>
        <v>per annum spreads - bps</v>
      </c>
      <c r="AL8" s="8" t="str">
        <f>+AJ8</f>
        <v>up-front (%)</v>
      </c>
      <c r="AM8" s="7" t="str">
        <f>+AK8</f>
        <v>per annum spreads - bps</v>
      </c>
      <c r="AN8" s="8" t="str">
        <f>+AL8</f>
        <v>up-front (%)</v>
      </c>
      <c r="AO8" s="7" t="str">
        <f>+AM8</f>
        <v>per annum spreads - bps</v>
      </c>
      <c r="AP8" s="8" t="str">
        <f>+AN8</f>
        <v>up-front (%)</v>
      </c>
      <c r="AQ8" s="7" t="str">
        <f>+AO8</f>
        <v>per annum spreads - bps</v>
      </c>
      <c r="AR8" s="8" t="str">
        <f>+AP8</f>
        <v>up-front (%)</v>
      </c>
      <c r="AS8" s="7" t="str">
        <f>+AQ8</f>
        <v>per annum spreads - bps</v>
      </c>
      <c r="AT8" s="8" t="str">
        <f>+AR8</f>
        <v>up-front (%)</v>
      </c>
      <c r="AU8" s="7" t="str">
        <f>+AS8</f>
        <v>per annum spreads - bps</v>
      </c>
      <c r="AV8" s="8" t="str">
        <f>+AT8</f>
        <v>up-front (%)</v>
      </c>
      <c r="AW8" s="7" t="str">
        <f>+AU8</f>
        <v>per annum spreads - bps</v>
      </c>
      <c r="AX8" s="8" t="str">
        <f>+AV8</f>
        <v>up-front (%)</v>
      </c>
      <c r="AY8" s="7" t="str">
        <f>+AW8</f>
        <v>per annum spreads - bps</v>
      </c>
      <c r="AZ8" s="8" t="str">
        <f>+AX8</f>
        <v>up-front (%)</v>
      </c>
      <c r="BA8" s="7" t="str">
        <f>+AY8</f>
        <v>per annum spreads - bps</v>
      </c>
      <c r="BB8" s="8" t="str">
        <f>+AZ8</f>
        <v>up-front (%)</v>
      </c>
      <c r="BC8" s="7" t="str">
        <f>+BA8</f>
        <v>per annum spreads - bps</v>
      </c>
      <c r="BD8" s="8" t="str">
        <f>+BB8</f>
        <v>up-front (%)</v>
      </c>
      <c r="BE8" s="7" t="str">
        <f>+BC8</f>
        <v>per annum spreads - bps</v>
      </c>
      <c r="BF8" s="8" t="str">
        <f>+BD8</f>
        <v>up-front (%)</v>
      </c>
      <c r="BG8" s="7" t="str">
        <f>+BE8</f>
        <v>per annum spreads - bps</v>
      </c>
      <c r="BH8" s="8" t="str">
        <f>+BF8</f>
        <v>up-front (%)</v>
      </c>
      <c r="BI8" s="7" t="str">
        <f>+BG8</f>
        <v>per annum spreads - bps</v>
      </c>
      <c r="BJ8" s="8" t="str">
        <f>+BH8</f>
        <v>up-front (%)</v>
      </c>
      <c r="BK8" s="7" t="str">
        <f>+BI8</f>
        <v>per annum spreads - bps</v>
      </c>
      <c r="BL8" s="8" t="str">
        <f>+BJ8</f>
        <v>up-front (%)</v>
      </c>
      <c r="BM8" s="7" t="str">
        <f>+BK8</f>
        <v>per annum spreads - bps</v>
      </c>
      <c r="BN8" s="8" t="str">
        <f>+BL8</f>
        <v>up-front (%)</v>
      </c>
      <c r="BO8" s="7" t="str">
        <f>+BM8</f>
        <v>per annum spreads - bps</v>
      </c>
      <c r="BP8" s="8" t="str">
        <f>+BN8</f>
        <v>up-front (%)</v>
      </c>
      <c r="BQ8" s="7" t="str">
        <f>+BO8</f>
        <v>per annum spreads - bps</v>
      </c>
      <c r="BR8" s="8" t="str">
        <f>+BP8</f>
        <v>up-front (%)</v>
      </c>
      <c r="BS8" s="7" t="str">
        <f>+BQ8</f>
        <v>per annum spreads - bps</v>
      </c>
      <c r="BT8" s="8" t="str">
        <f>+BR8</f>
        <v>up-front (%)</v>
      </c>
      <c r="BU8" s="7" t="str">
        <f>+BS8</f>
        <v>per annum spreads - bps</v>
      </c>
      <c r="BV8" s="8" t="str">
        <f>+BT8</f>
        <v>up-front (%)</v>
      </c>
      <c r="BW8" s="7" t="str">
        <f>+BU8</f>
        <v>per annum spreads - bps</v>
      </c>
      <c r="BX8" s="8" t="str">
        <f>+BV8</f>
        <v>up-front (%)</v>
      </c>
      <c r="BY8" s="7" t="str">
        <f>+BW8</f>
        <v>per annum spreads - bps</v>
      </c>
      <c r="BZ8" s="8" t="str">
        <f>+BX8</f>
        <v>up-front (%)</v>
      </c>
      <c r="CA8" s="7" t="str">
        <f>+BY8</f>
        <v>per annum spreads - bps</v>
      </c>
      <c r="CB8" s="8" t="str">
        <f>+BZ8</f>
        <v>up-front (%)</v>
      </c>
      <c r="CC8" s="7" t="str">
        <f>+CA8</f>
        <v>per annum spreads - bps</v>
      </c>
      <c r="CD8" s="8" t="str">
        <f>+CB8</f>
        <v>up-front (%)</v>
      </c>
      <c r="CE8" s="7" t="str">
        <f>+CC8</f>
        <v>per annum spreads - bps</v>
      </c>
      <c r="CF8" s="8" t="str">
        <f>+CD8</f>
        <v>up-front (%)</v>
      </c>
      <c r="CG8" s="7" t="str">
        <f>+CE8</f>
        <v>per annum spreads - bps</v>
      </c>
      <c r="CH8" s="8" t="str">
        <f>+CF8</f>
        <v>up-front (%)</v>
      </c>
      <c r="CI8" s="7" t="str">
        <f>+CG8</f>
        <v>per annum spreads - bps</v>
      </c>
      <c r="CJ8" s="8" t="str">
        <f>+CH8</f>
        <v>up-front (%)</v>
      </c>
      <c r="CK8" s="7" t="str">
        <f>+CI8</f>
        <v>per annum spreads - bps</v>
      </c>
      <c r="CL8" s="8" t="str">
        <f>+CJ8</f>
        <v>up-front (%)</v>
      </c>
      <c r="CM8" s="7" t="str">
        <f>+CK8</f>
        <v>per annum spreads - bps</v>
      </c>
      <c r="CN8" s="8" t="str">
        <f>+CL8</f>
        <v>up-front (%)</v>
      </c>
      <c r="CO8" s="7" t="str">
        <f>+CM8</f>
        <v>per annum spreads - bps</v>
      </c>
      <c r="CP8" s="8" t="str">
        <f>+CN8</f>
        <v>up-front (%)</v>
      </c>
      <c r="CQ8" s="7" t="str">
        <f>+CO8</f>
        <v>per annum spreads - bps</v>
      </c>
      <c r="CR8" s="8" t="str">
        <f>+CP8</f>
        <v>up-front (%)</v>
      </c>
      <c r="CS8" s="7" t="str">
        <f>+CQ8</f>
        <v>per annum spreads - bps</v>
      </c>
      <c r="CT8" s="8" t="str">
        <f>+CR8</f>
        <v>up-front (%)</v>
      </c>
      <c r="CU8" s="7" t="str">
        <f>+CS8</f>
        <v>per annum spreads - bps</v>
      </c>
      <c r="CV8" s="8" t="str">
        <f>+CT8</f>
        <v>up-front (%)</v>
      </c>
      <c r="CW8" s="7" t="str">
        <f>+CS8</f>
        <v>per annum spreads - bps</v>
      </c>
      <c r="CX8" s="8" t="str">
        <f>+CT8</f>
        <v>up-front (%)</v>
      </c>
      <c r="CY8" s="7" t="str">
        <f>+CW8</f>
        <v>per annum spreads - bps</v>
      </c>
      <c r="CZ8" s="8" t="str">
        <f>+CX8</f>
        <v>up-front (%)</v>
      </c>
      <c r="DA8" s="7" t="str">
        <f>+CY8</f>
        <v>per annum spreads - bps</v>
      </c>
      <c r="DB8" s="8" t="str">
        <f>+CZ8</f>
        <v>up-front (%)</v>
      </c>
      <c r="DC8" s="7" t="str">
        <f>+DA8</f>
        <v>per annum spreads - bps</v>
      </c>
      <c r="DD8" s="8" t="str">
        <f>+DB8</f>
        <v>up-front (%)</v>
      </c>
    </row>
    <row r="9" spans="1:108" ht="24.6" thickBot="1" x14ac:dyDescent="0.35">
      <c r="A9" s="9" t="s">
        <v>10</v>
      </c>
      <c r="B9" s="9" t="s">
        <v>11</v>
      </c>
      <c r="C9" s="34" t="str">
        <f>+YEAR(C6)&amp;"-"&amp;TEXT(MONTH(C6),"dd")&amp;"-"&amp;TEXT(DAY(C6),"dd")&amp;"-to-"&amp;+YEAR(D6)&amp;"-"&amp;TEXT(MONTH(D6),"dd")&amp;"-"&amp;TEXT(DAY(D6),"dd")&amp;"-"&amp;LEFT(C8,2)&amp;"-"&amp;RIGHT($B$7,2)</f>
        <v>2011-02-01-to-2011-04-14-pe-05</v>
      </c>
      <c r="D9" s="35" t="str">
        <f>+YEAR(C6)&amp;"-"&amp;TEXT(MONTH(C6),"dd")&amp;"-"&amp;TEXT(DAY(C6),"dd")&amp;"-to-"&amp;+YEAR(D6)&amp;"-"&amp;TEXT(MONTH(D6),"dd")&amp;"-"&amp;TEXT(DAY(D6),"dd")&amp;"-"&amp;LEFT(D8,2)&amp;"-"&amp;RIGHT($B$7,2)</f>
        <v>2011-02-01-to-2011-04-14-up-05</v>
      </c>
      <c r="E9" s="34" t="str">
        <f>+YEAR(E6)&amp;"-"&amp;TEXT(MONTH(E6),"dd")&amp;"-"&amp;TEXT(DAY(E6),"dd")&amp;"-to-"&amp;+YEAR(F6)&amp;"-"&amp;TEXT(MONTH(F6),"dd")&amp;"-"&amp;TEXT(DAY(F6),"dd")&amp;"-"&amp;LEFT(E8,2)&amp;"-"&amp;RIGHT($B$7,2)</f>
        <v>2011-04-15-to-2011-07-14-pe-05</v>
      </c>
      <c r="F9" s="35" t="str">
        <f>+YEAR(E6)&amp;"-"&amp;TEXT(MONTH(E6),"dd")&amp;"-"&amp;TEXT(DAY(E6),"dd")&amp;"-to-"&amp;+YEAR(F6)&amp;"-"&amp;TEXT(MONTH(F6),"dd")&amp;"-"&amp;TEXT(DAY(F6),"dd")&amp;"-"&amp;LEFT(F8,2)&amp;"-"&amp;RIGHT($B$7,2)</f>
        <v>2011-04-15-to-2011-07-14-up-05</v>
      </c>
      <c r="G9" s="34" t="str">
        <f>+YEAR(G6)&amp;"-"&amp;TEXT(MONTH(G6),"dd")&amp;"-"&amp;TEXT(DAY(G6),"dd")&amp;"-to-"&amp;+YEAR(H6)&amp;"-"&amp;TEXT(MONTH(H6),"dd")&amp;"-"&amp;TEXT(DAY(H6),"dd")&amp;"-"&amp;LEFT(G8,2)&amp;"-"&amp;RIGHT($B$7,2)</f>
        <v>2011-07-15-to-2011-10-14-pe-05</v>
      </c>
      <c r="H9" s="35" t="str">
        <f>+YEAR(G6)&amp;"-"&amp;TEXT(MONTH(G6),"dd")&amp;"-"&amp;TEXT(DAY(G6),"dd")&amp;"-to-"&amp;+YEAR(H6)&amp;"-"&amp;TEXT(MONTH(H6),"dd")&amp;"-"&amp;TEXT(DAY(H6),"dd")&amp;"-"&amp;LEFT(H8,2)&amp;"-"&amp;RIGHT($B$7,2)</f>
        <v>2011-07-15-to-2011-10-14-up-05</v>
      </c>
      <c r="I9" s="34" t="str">
        <f>+YEAR(I6)&amp;"-"&amp;TEXT(MONTH(I6),"dd")&amp;"-"&amp;TEXT(DAY(I6),"dd")&amp;"-to-"&amp;+YEAR(J6)&amp;"-"&amp;TEXT(MONTH(J6),"dd")&amp;"-"&amp;TEXT(DAY(J6),"dd")&amp;"-"&amp;LEFT(I8,2)&amp;"-"&amp;RIGHT($B$7,2)</f>
        <v>2011-10-15-to-2012-01-14-pe-05</v>
      </c>
      <c r="J9" s="35" t="str">
        <f>+YEAR(I6)&amp;"-"&amp;TEXT(MONTH(I6),"dd")&amp;"-"&amp;TEXT(DAY(I6),"dd")&amp;"-to-"&amp;+YEAR(J6)&amp;"-"&amp;TEXT(MONTH(J6),"dd")&amp;"-"&amp;TEXT(DAY(J6),"dd")&amp;"-"&amp;LEFT(J8,2)&amp;"-"&amp;RIGHT($B$7,2)</f>
        <v>2011-10-15-to-2012-01-14-up-05</v>
      </c>
      <c r="K9" s="34" t="str">
        <f>+YEAR(K6)&amp;"-"&amp;TEXT(MONTH(K6),"dd")&amp;"-"&amp;TEXT(DAY(K6),"dd")&amp;"-to-"&amp;+YEAR(L6)&amp;"-"&amp;TEXT(MONTH(L6),"dd")&amp;"-"&amp;TEXT(DAY(L6),"dd")&amp;"-"&amp;LEFT(K8,2)&amp;"-"&amp;RIGHT($B$7,2)</f>
        <v>2012-01-15-to-2012-04-14-pe-05</v>
      </c>
      <c r="L9" s="35" t="str">
        <f>+YEAR(K6)&amp;"-"&amp;TEXT(MONTH(K6),"dd")&amp;"-"&amp;TEXT(DAY(K6),"dd")&amp;"-to-"&amp;+YEAR(L6)&amp;"-"&amp;TEXT(MONTH(L6),"dd")&amp;"-"&amp;TEXT(DAY(L6),"dd")&amp;"-"&amp;LEFT(L8,2)&amp;"-"&amp;RIGHT($B$7,2)</f>
        <v>2012-01-15-to-2012-04-14-up-05</v>
      </c>
      <c r="M9" s="34" t="str">
        <f>+YEAR(M6)&amp;"-"&amp;TEXT(MONTH(M6),"dd")&amp;"-"&amp;TEXT(DAY(M6),"dd")&amp;"-to-"&amp;+YEAR(N6)&amp;"-"&amp;TEXT(MONTH(N6),"dd")&amp;"-"&amp;TEXT(DAY(N6),"dd")&amp;"-"&amp;LEFT(M8,2)&amp;"-"&amp;RIGHT($B$7,2)</f>
        <v>2012-04-15-to-2012-07-14-pe-05</v>
      </c>
      <c r="N9" s="35" t="str">
        <f>+YEAR(M6)&amp;"-"&amp;TEXT(MONTH(M6),"dd")&amp;"-"&amp;TEXT(DAY(M6),"dd")&amp;"-to-"&amp;+YEAR(N6)&amp;"-"&amp;TEXT(MONTH(N6),"dd")&amp;"-"&amp;TEXT(DAY(N6),"dd")&amp;"-"&amp;LEFT(N8,2)&amp;"-"&amp;RIGHT($B$7,2)</f>
        <v>2012-04-15-to-2012-07-14-up-05</v>
      </c>
      <c r="O9" s="34" t="str">
        <f>+YEAR(O6)&amp;"-"&amp;TEXT(MONTH(O6),"dd")&amp;"-"&amp;TEXT(DAY(O6),"dd")&amp;"-to-"&amp;+YEAR(P6)&amp;"-"&amp;TEXT(MONTH(P6),"dd")&amp;"-"&amp;TEXT(DAY(P6),"dd")&amp;"-"&amp;LEFT(O8,2)&amp;"-"&amp;RIGHT($B$7,2)</f>
        <v>2012-07-15-to-2012-10-14-pe-05</v>
      </c>
      <c r="P9" s="35" t="str">
        <f>+YEAR(O6)&amp;"-"&amp;TEXT(MONTH(O6),"dd")&amp;"-"&amp;TEXT(DAY(O6),"dd")&amp;"-to-"&amp;+YEAR(P6)&amp;"-"&amp;TEXT(MONTH(P6),"dd")&amp;"-"&amp;TEXT(DAY(P6),"dd")&amp;"-"&amp;LEFT(P8,2)&amp;"-"&amp;RIGHT($B$7,2)</f>
        <v>2012-07-15-to-2012-10-14-up-05</v>
      </c>
      <c r="Q9" s="34" t="str">
        <f>+YEAR(Q6)&amp;"-"&amp;TEXT(MONTH(Q6),"dd")&amp;"-"&amp;TEXT(DAY(Q6),"dd")&amp;"-to-"&amp;+YEAR(R6)&amp;"-"&amp;TEXT(MONTH(R6),"dd")&amp;"-"&amp;TEXT(DAY(R6),"dd")&amp;"-"&amp;LEFT(Q8,2)&amp;"-"&amp;RIGHT($B$7,2)</f>
        <v>2012-10-15-to-2013-01-14-pe-05</v>
      </c>
      <c r="R9" s="35" t="str">
        <f>+YEAR(Q6)&amp;"-"&amp;TEXT(MONTH(Q6),"dd")&amp;"-"&amp;TEXT(DAY(Q6),"dd")&amp;"-to-"&amp;+YEAR(R6)&amp;"-"&amp;TEXT(MONTH(R6),"dd")&amp;"-"&amp;TEXT(DAY(R6),"dd")&amp;"-"&amp;LEFT(R8,2)&amp;"-"&amp;RIGHT($B$7,2)</f>
        <v>2012-10-15-to-2013-01-14-up-05</v>
      </c>
      <c r="S9" s="34" t="str">
        <f>+YEAR(S6)&amp;"-"&amp;TEXT(MONTH(S6),"dd")&amp;"-"&amp;TEXT(DAY(S6),"dd")&amp;"-to-"&amp;+YEAR(T6)&amp;"-"&amp;TEXT(MONTH(T6),"dd")&amp;"-"&amp;TEXT(DAY(T6),"dd")&amp;"-"&amp;LEFT(S8,2)&amp;"-"&amp;RIGHT($B$7,2)</f>
        <v>2013-01-15-to-2013-04-14-pe-05</v>
      </c>
      <c r="T9" s="35" t="str">
        <f>+YEAR(S6)&amp;"-"&amp;TEXT(MONTH(S6),"dd")&amp;"-"&amp;TEXT(DAY(S6),"dd")&amp;"-to-"&amp;+YEAR(T6)&amp;"-"&amp;TEXT(MONTH(T6),"dd")&amp;"-"&amp;TEXT(DAY(T6),"dd")&amp;"-"&amp;LEFT(T8,2)&amp;"-"&amp;RIGHT($B$7,2)</f>
        <v>2013-01-15-to-2013-04-14-up-05</v>
      </c>
      <c r="U9" s="34" t="str">
        <f>+YEAR(U6)&amp;"-"&amp;TEXT(MONTH(U6),"dd")&amp;"-"&amp;TEXT(DAY(U6),"dd")&amp;"-to-"&amp;+YEAR(V6)&amp;"-"&amp;TEXT(MONTH(V6),"dd")&amp;"-"&amp;TEXT(DAY(V6),"dd")&amp;"-"&amp;LEFT(U8,2)&amp;"-"&amp;RIGHT($B$7,2)</f>
        <v>2013-04-15-to-2013-07-14-pe-05</v>
      </c>
      <c r="V9" s="35" t="str">
        <f>+YEAR(U6)&amp;"-"&amp;TEXT(MONTH(U6),"dd")&amp;"-"&amp;TEXT(DAY(U6),"dd")&amp;"-to-"&amp;+YEAR(V6)&amp;"-"&amp;TEXT(MONTH(V6),"dd")&amp;"-"&amp;TEXT(DAY(V6),"dd")&amp;"-"&amp;LEFT(V8,2)&amp;"-"&amp;RIGHT($B$7,2)</f>
        <v>2013-04-15-to-2013-07-14-up-05</v>
      </c>
      <c r="W9" s="34" t="str">
        <f>+YEAR(W6)&amp;"-"&amp;TEXT(MONTH(W6),"dd")&amp;"-"&amp;TEXT(DAY(W6),"dd")&amp;"-to-"&amp;+YEAR(X6)&amp;"-"&amp;TEXT(MONTH(X6),"dd")&amp;"-"&amp;TEXT(DAY(X6),"dd")&amp;"-"&amp;LEFT(W8,2)&amp;"-"&amp;RIGHT($B$7,2)</f>
        <v>2013-07-15-to-2013-10-14-pe-05</v>
      </c>
      <c r="X9" s="35" t="str">
        <f>+YEAR(W6)&amp;"-"&amp;TEXT(MONTH(W6),"dd")&amp;"-"&amp;TEXT(DAY(W6),"dd")&amp;"-to-"&amp;+YEAR(X6)&amp;"-"&amp;TEXT(MONTH(X6),"dd")&amp;"-"&amp;TEXT(DAY(X6),"dd")&amp;"-"&amp;LEFT(X8,2)&amp;"-"&amp;RIGHT($B$7,2)</f>
        <v>2013-07-15-to-2013-10-14-up-05</v>
      </c>
      <c r="Y9" s="34" t="str">
        <f>+YEAR(Y6)&amp;"-"&amp;TEXT(MONTH(Y6),"dd")&amp;"-"&amp;TEXT(DAY(Y6),"dd")&amp;"-to-"&amp;+YEAR(Z6)&amp;"-"&amp;TEXT(MONTH(Z6),"dd")&amp;"-"&amp;TEXT(DAY(Z6),"dd")&amp;"-"&amp;LEFT(Y8,2)&amp;"-"&amp;RIGHT($B$7,2)</f>
        <v>2013-10-15-to-2014-01-14-pe-05</v>
      </c>
      <c r="Z9" s="35" t="str">
        <f>+YEAR(Y6)&amp;"-"&amp;TEXT(MONTH(Y6),"dd")&amp;"-"&amp;TEXT(DAY(Y6),"dd")&amp;"-to-"&amp;+YEAR(Z6)&amp;"-"&amp;TEXT(MONTH(Z6),"dd")&amp;"-"&amp;TEXT(DAY(Z6),"dd")&amp;"-"&amp;LEFT(Z8,2)&amp;"-"&amp;RIGHT($B$7,2)</f>
        <v>2013-10-15-to-2014-01-14-up-05</v>
      </c>
      <c r="AA9" s="34" t="str">
        <f>+YEAR(AA6)&amp;"-"&amp;TEXT(MONTH(AA6),"dd")&amp;"-"&amp;TEXT(DAY(AA6),"dd")&amp;"-to-"&amp;+YEAR(AB6)&amp;"-"&amp;TEXT(MONTH(AB6),"dd")&amp;"-"&amp;TEXT(DAY(AB6),"dd")&amp;"-"&amp;LEFT(AA8,2)&amp;"-"&amp;RIGHT($B$7,2)</f>
        <v>2014-01-15-to-2014-04-14-pe-05</v>
      </c>
      <c r="AB9" s="35" t="str">
        <f>+YEAR(AA6)&amp;"-"&amp;TEXT(MONTH(AA6),"dd")&amp;"-"&amp;TEXT(DAY(AA6),"dd")&amp;"-to-"&amp;+YEAR(AB6)&amp;"-"&amp;TEXT(MONTH(AB6),"dd")&amp;"-"&amp;TEXT(DAY(AB6),"dd")&amp;"-"&amp;LEFT(AB8,2)&amp;"-"&amp;RIGHT($B$7,2)</f>
        <v>2014-01-15-to-2014-04-14-up-05</v>
      </c>
      <c r="AC9" s="34" t="str">
        <f>+YEAR(AC6)&amp;"-"&amp;TEXT(MONTH(AC6),"dd")&amp;"-"&amp;TEXT(DAY(AC6),"dd")&amp;"-to-"&amp;+YEAR(AD6)&amp;"-"&amp;TEXT(MONTH(AD6),"dd")&amp;"-"&amp;TEXT(DAY(AD6),"dd")&amp;"-"&amp;LEFT(AC8,2)&amp;"-"&amp;RIGHT($B$7,2)</f>
        <v>2014-04-15-to-2014-07-14-pe-05</v>
      </c>
      <c r="AD9" s="35" t="str">
        <f>+YEAR(AC6)&amp;"-"&amp;TEXT(MONTH(AC6),"dd")&amp;"-"&amp;TEXT(DAY(AC6),"dd")&amp;"-to-"&amp;+YEAR(AD6)&amp;"-"&amp;TEXT(MONTH(AD6),"dd")&amp;"-"&amp;TEXT(DAY(AD6),"dd")&amp;"-"&amp;LEFT(AD8,2)&amp;"-"&amp;RIGHT($B$7,2)</f>
        <v>2014-04-15-to-2014-07-14-up-05</v>
      </c>
      <c r="AE9" s="34" t="str">
        <f>+YEAR(AE6)&amp;"-"&amp;TEXT(MONTH(AE6),"dd")&amp;"-"&amp;TEXT(DAY(AE6),"dd")&amp;"-to-"&amp;+YEAR(AF6)&amp;"-"&amp;TEXT(MONTH(AF6),"dd")&amp;"-"&amp;TEXT(DAY(AF6),"dd")&amp;"-"&amp;LEFT(AE8,2)&amp;"-"&amp;RIGHT($B$7,2)</f>
        <v>2014-07-15-to-2014-10-14-pe-05</v>
      </c>
      <c r="AF9" s="35" t="str">
        <f>+YEAR(AE6)&amp;"-"&amp;TEXT(MONTH(AE6),"dd")&amp;"-"&amp;TEXT(DAY(AE6),"dd")&amp;"-to-"&amp;+YEAR(AF6)&amp;"-"&amp;TEXT(MONTH(AF6),"dd")&amp;"-"&amp;TEXT(DAY(AF6),"dd")&amp;"-"&amp;LEFT(AF8,2)&amp;"-"&amp;RIGHT($B$7,2)</f>
        <v>2014-07-15-to-2014-10-14-up-05</v>
      </c>
      <c r="AG9" s="34" t="str">
        <f>+YEAR(AG6)&amp;"-"&amp;TEXT(MONTH(AG6),"dd")&amp;"-"&amp;TEXT(DAY(AG6),"dd")&amp;"-to-"&amp;+YEAR(AH6)&amp;"-"&amp;TEXT(MONTH(AH6),"dd")&amp;"-"&amp;TEXT(DAY(AH6),"dd")&amp;"-"&amp;LEFT(AG8,2)&amp;"-"&amp;RIGHT($B$7,2)</f>
        <v>2014-10-15-to-2015-01-14-pe-05</v>
      </c>
      <c r="AH9" s="35" t="str">
        <f>+YEAR(AG6)&amp;"-"&amp;TEXT(MONTH(AG6),"dd")&amp;"-"&amp;TEXT(DAY(AG6),"dd")&amp;"-to-"&amp;+YEAR(AH6)&amp;"-"&amp;TEXT(MONTH(AH6),"dd")&amp;"-"&amp;TEXT(DAY(AH6),"dd")&amp;"-"&amp;LEFT(AH8,2)&amp;"-"&amp;RIGHT($B$7,2)</f>
        <v>2014-10-15-to-2015-01-14-up-05</v>
      </c>
      <c r="AI9" s="34" t="str">
        <f>+YEAR(AI6)&amp;"-"&amp;TEXT(MONTH(AI6),"dd")&amp;"-"&amp;TEXT(DAY(AI6),"dd")&amp;"-to-"&amp;+YEAR(AJ6)&amp;"-"&amp;TEXT(MONTH(AJ6),"dd")&amp;"-"&amp;TEXT(DAY(AJ6),"dd")&amp;"-"&amp;LEFT(AI8,2)&amp;"-"&amp;RIGHT($B$7,2)</f>
        <v>2015-01-15-to-2015-04-14-pe-05</v>
      </c>
      <c r="AJ9" s="35" t="str">
        <f>+YEAR(AI6)&amp;"-"&amp;TEXT(MONTH(AI6),"dd")&amp;"-"&amp;TEXT(DAY(AI6),"dd")&amp;"-to-"&amp;+YEAR(AJ6)&amp;"-"&amp;TEXT(MONTH(AJ6),"dd")&amp;"-"&amp;TEXT(DAY(AJ6),"dd")&amp;"-"&amp;LEFT(AJ8,2)&amp;"-"&amp;RIGHT($B$7,2)</f>
        <v>2015-01-15-to-2015-04-14-up-05</v>
      </c>
      <c r="AK9" s="34" t="str">
        <f>+YEAR(AK6)&amp;"-"&amp;TEXT(MONTH(AK6),"dd")&amp;"-"&amp;TEXT(DAY(AK6),"dd")&amp;"-to-"&amp;+YEAR(AL6)&amp;"-"&amp;TEXT(MONTH(AL6),"dd")&amp;"-"&amp;TEXT(DAY(AL6),"dd")&amp;"-"&amp;LEFT(AK8,2)&amp;"-"&amp;RIGHT($B$7,2)</f>
        <v>2015-04-15-to-2015-07-14-pe-05</v>
      </c>
      <c r="AL9" s="35" t="str">
        <f>+YEAR(AK6)&amp;"-"&amp;TEXT(MONTH(AK6),"dd")&amp;"-"&amp;TEXT(DAY(AK6),"dd")&amp;"-to-"&amp;+YEAR(AL6)&amp;"-"&amp;TEXT(MONTH(AL6),"dd")&amp;"-"&amp;TEXT(DAY(AL6),"dd")&amp;"-"&amp;LEFT(AL8,2)&amp;"-"&amp;RIGHT($B$7,2)</f>
        <v>2015-04-15-to-2015-07-14-up-05</v>
      </c>
      <c r="AM9" s="34" t="str">
        <f>+YEAR(AM6)&amp;"-"&amp;TEXT(MONTH(AM6),"dd")&amp;"-"&amp;TEXT(DAY(AM6),"dd")&amp;"-to-"&amp;+YEAR(AN6)&amp;"-"&amp;TEXT(MONTH(AN6),"dd")&amp;"-"&amp;TEXT(DAY(AN6),"dd")&amp;"-"&amp;LEFT(AM8,2)&amp;"-"&amp;RIGHT($B$7,2)</f>
        <v>2015-07-15-to-2015-10-14-pe-05</v>
      </c>
      <c r="AN9" s="35" t="str">
        <f>+YEAR(AM6)&amp;"-"&amp;TEXT(MONTH(AM6),"dd")&amp;"-"&amp;TEXT(DAY(AM6),"dd")&amp;"-to-"&amp;+YEAR(AN6)&amp;"-"&amp;TEXT(MONTH(AN6),"dd")&amp;"-"&amp;TEXT(DAY(AN6),"dd")&amp;"-"&amp;LEFT(AN8,2)&amp;"-"&amp;RIGHT($B$7,2)</f>
        <v>2015-07-15-to-2015-10-14-up-05</v>
      </c>
      <c r="AO9" s="34" t="str">
        <f>+YEAR(AO6)&amp;"-"&amp;TEXT(MONTH(AO6),"dd")&amp;"-"&amp;TEXT(DAY(AO6),"dd")&amp;"-to-"&amp;+YEAR(AP6)&amp;"-"&amp;TEXT(MONTH(AP6),"dd")&amp;"-"&amp;TEXT(DAY(AP6),"dd")&amp;"-"&amp;LEFT(AO8,2)&amp;"-"&amp;RIGHT($B$7,2)</f>
        <v>2015-10-15-to-2016-01-14-pe-05</v>
      </c>
      <c r="AP9" s="35" t="str">
        <f>+YEAR(AO6)&amp;"-"&amp;TEXT(MONTH(AO6),"dd")&amp;"-"&amp;TEXT(DAY(AO6),"dd")&amp;"-to-"&amp;+YEAR(AP6)&amp;"-"&amp;TEXT(MONTH(AP6),"dd")&amp;"-"&amp;TEXT(DAY(AP6),"dd")&amp;"-"&amp;LEFT(AP8,2)&amp;"-"&amp;RIGHT($B$7,2)</f>
        <v>2015-10-15-to-2016-01-14-up-05</v>
      </c>
      <c r="AQ9" s="34" t="str">
        <f>+YEAR(AQ6)&amp;"-"&amp;TEXT(MONTH(AQ6),"dd")&amp;"-"&amp;TEXT(DAY(AQ6),"dd")&amp;"-to-"&amp;+YEAR(AR6)&amp;"-"&amp;TEXT(MONTH(AR6),"dd")&amp;"-"&amp;TEXT(DAY(AR6),"dd")&amp;"-"&amp;LEFT(AQ8,2)&amp;"-"&amp;RIGHT($B$7,2)</f>
        <v>2016-01-15-to-2016-04-14-pe-05</v>
      </c>
      <c r="AR9" s="35" t="str">
        <f>+YEAR(AQ6)&amp;"-"&amp;TEXT(MONTH(AQ6),"dd")&amp;"-"&amp;TEXT(DAY(AQ6),"dd")&amp;"-to-"&amp;+YEAR(AR6)&amp;"-"&amp;TEXT(MONTH(AR6),"dd")&amp;"-"&amp;TEXT(DAY(AR6),"dd")&amp;"-"&amp;LEFT(AR8,2)&amp;"-"&amp;RIGHT($B$7,2)</f>
        <v>2016-01-15-to-2016-04-14-up-05</v>
      </c>
      <c r="AS9" s="34" t="str">
        <f>+YEAR(AS6)&amp;"-"&amp;TEXT(MONTH(AS6),"dd")&amp;"-"&amp;TEXT(DAY(AS6),"dd")&amp;"-to-"&amp;+YEAR(AT6)&amp;"-"&amp;TEXT(MONTH(AT6),"dd")&amp;"-"&amp;TEXT(DAY(AT6),"dd")&amp;"-"&amp;LEFT(AS8,2)&amp;"-"&amp;RIGHT($B$7,2)</f>
        <v>2016-04-15-to-2016-07-14-pe-05</v>
      </c>
      <c r="AT9" s="35" t="str">
        <f>+YEAR(AS6)&amp;"-"&amp;TEXT(MONTH(AS6),"dd")&amp;"-"&amp;TEXT(DAY(AS6),"dd")&amp;"-to-"&amp;+YEAR(AT6)&amp;"-"&amp;TEXT(MONTH(AT6),"dd")&amp;"-"&amp;TEXT(DAY(AT6),"dd")&amp;"-"&amp;LEFT(AT8,2)&amp;"-"&amp;RIGHT($B$7,2)</f>
        <v>2016-04-15-to-2016-07-14-up-05</v>
      </c>
      <c r="AU9" s="34" t="str">
        <f>+YEAR(AU6)&amp;"-"&amp;TEXT(MONTH(AU6),"dd")&amp;"-"&amp;TEXT(DAY(AU6),"dd")&amp;"-to-"&amp;+YEAR(AV6)&amp;"-"&amp;TEXT(MONTH(AV6),"dd")&amp;"-"&amp;TEXT(DAY(AV6),"dd")&amp;"-"&amp;LEFT(AU8,2)&amp;"-"&amp;RIGHT($B$7,2)</f>
        <v>2016-07-15-to-2016-10-14-pe-05</v>
      </c>
      <c r="AV9" s="35" t="str">
        <f>+YEAR(AU6)&amp;"-"&amp;TEXT(MONTH(AU6),"dd")&amp;"-"&amp;TEXT(DAY(AU6),"dd")&amp;"-to-"&amp;+YEAR(AV6)&amp;"-"&amp;TEXT(MONTH(AV6),"dd")&amp;"-"&amp;TEXT(DAY(AV6),"dd")&amp;"-"&amp;LEFT(AV8,2)&amp;"-"&amp;RIGHT($B$7,2)</f>
        <v>2016-07-15-to-2016-10-14-up-05</v>
      </c>
      <c r="AW9" s="34" t="str">
        <f>+YEAR(AW6)&amp;"-"&amp;TEXT(MONTH(AW6),"dd")&amp;"-"&amp;TEXT(DAY(AW6),"dd")&amp;"-to-"&amp;+YEAR(AX6)&amp;"-"&amp;TEXT(MONTH(AX6),"dd")&amp;"-"&amp;TEXT(DAY(AX6),"dd")&amp;"-"&amp;LEFT(AW8,2)&amp;"-"&amp;RIGHT($B$7,2)</f>
        <v>2016-10-15-to-2017-01-14-pe-05</v>
      </c>
      <c r="AX9" s="35" t="str">
        <f>+YEAR(AW6)&amp;"-"&amp;TEXT(MONTH(AW6),"dd")&amp;"-"&amp;TEXT(DAY(AW6),"dd")&amp;"-to-"&amp;+YEAR(AX6)&amp;"-"&amp;TEXT(MONTH(AX6),"dd")&amp;"-"&amp;TEXT(DAY(AX6),"dd")&amp;"-"&amp;LEFT(AX8,2)&amp;"-"&amp;RIGHT($B$7,2)</f>
        <v>2016-10-15-to-2017-01-14-up-05</v>
      </c>
      <c r="AY9" s="34" t="str">
        <f>+YEAR(AY6)&amp;"-"&amp;TEXT(MONTH(AY6),"dd")&amp;"-"&amp;TEXT(DAY(AY6),"dd")&amp;"-to-"&amp;+YEAR(AZ6)&amp;"-"&amp;TEXT(MONTH(AZ6),"dd")&amp;"-"&amp;TEXT(DAY(AZ6),"dd")&amp;"-"&amp;LEFT(AY8,2)&amp;"-"&amp;RIGHT($B$7,2)</f>
        <v>2017-01-15-to-2017-04-14-pe-05</v>
      </c>
      <c r="AZ9" s="35" t="str">
        <f>+YEAR(AY6)&amp;"-"&amp;TEXT(MONTH(AY6),"dd")&amp;"-"&amp;TEXT(DAY(AY6),"dd")&amp;"-to-"&amp;+YEAR(AZ6)&amp;"-"&amp;TEXT(MONTH(AZ6),"dd")&amp;"-"&amp;TEXT(DAY(AZ6),"dd")&amp;"-"&amp;LEFT(AZ8,2)&amp;"-"&amp;RIGHT($B$7,2)</f>
        <v>2017-01-15-to-2017-04-14-up-05</v>
      </c>
      <c r="BA9" s="34" t="str">
        <f>+YEAR(BA6)&amp;"-"&amp;TEXT(MONTH(BA6),"dd")&amp;"-"&amp;TEXT(DAY(BA6),"dd")&amp;"-to-"&amp;+YEAR(BB6)&amp;"-"&amp;TEXT(MONTH(BB6),"dd")&amp;"-"&amp;TEXT(DAY(BB6),"dd")&amp;"-"&amp;LEFT(BA8,2)&amp;"-"&amp;RIGHT($B$7,2)</f>
        <v>2017-04-15-to-2017-07-14-pe-05</v>
      </c>
      <c r="BB9" s="35" t="str">
        <f>+YEAR(BA6)&amp;"-"&amp;TEXT(MONTH(BA6),"dd")&amp;"-"&amp;TEXT(DAY(BA6),"dd")&amp;"-to-"&amp;+YEAR(BB6)&amp;"-"&amp;TEXT(MONTH(BB6),"dd")&amp;"-"&amp;TEXT(DAY(BB6),"dd")&amp;"-"&amp;LEFT(BB8,2)&amp;"-"&amp;RIGHT($B$7,2)</f>
        <v>2017-04-15-to-2017-07-14-up-05</v>
      </c>
      <c r="BC9" s="34" t="str">
        <f>+YEAR(BC6)&amp;"-"&amp;TEXT(MONTH(BC6),"dd")&amp;"-"&amp;TEXT(DAY(BC6),"dd")&amp;"-to-"&amp;+YEAR(BD6)&amp;"-"&amp;TEXT(MONTH(BD6),"dd")&amp;"-"&amp;TEXT(DAY(BD6),"dd")&amp;"-"&amp;LEFT(BC8,2)&amp;"-"&amp;RIGHT($B$7,2)</f>
        <v>2017-07-15-to-2017-10-14-pe-05</v>
      </c>
      <c r="BD9" s="35" t="str">
        <f>+YEAR(BC6)&amp;"-"&amp;TEXT(MONTH(BC6),"dd")&amp;"-"&amp;TEXT(DAY(BC6),"dd")&amp;"-to-"&amp;+YEAR(BD6)&amp;"-"&amp;TEXT(MONTH(BD6),"dd")&amp;"-"&amp;TEXT(DAY(BD6),"dd")&amp;"-"&amp;LEFT(BD8,2)&amp;"-"&amp;RIGHT($B$7,2)</f>
        <v>2017-07-15-to-2017-10-14-up-05</v>
      </c>
      <c r="BE9" s="34" t="str">
        <f>+YEAR(BE6)&amp;"-"&amp;TEXT(MONTH(BE6),"dd")&amp;"-"&amp;TEXT(DAY(BE6),"dd")&amp;"-to-"&amp;+YEAR(BF6)&amp;"-"&amp;TEXT(MONTH(BF6),"dd")&amp;"-"&amp;TEXT(DAY(BF6),"dd")&amp;"-"&amp;LEFT(BE8,2)&amp;"-"&amp;RIGHT($B$7,2)</f>
        <v>2017-10-15-to-2018-01-14-pe-05</v>
      </c>
      <c r="BF9" s="35" t="str">
        <f>+YEAR(BE6)&amp;"-"&amp;TEXT(MONTH(BE6),"dd")&amp;"-"&amp;TEXT(DAY(BE6),"dd")&amp;"-to-"&amp;+YEAR(BF6)&amp;"-"&amp;TEXT(MONTH(BF6),"dd")&amp;"-"&amp;TEXT(DAY(BF6),"dd")&amp;"-"&amp;LEFT(BF8,2)&amp;"-"&amp;RIGHT($B$7,2)</f>
        <v>2017-10-15-to-2018-01-14-up-05</v>
      </c>
      <c r="BG9" s="34" t="str">
        <f>+YEAR(BG6)&amp;"-"&amp;TEXT(MONTH(BG6),"dd")&amp;"-"&amp;TEXT(DAY(BG6),"dd")&amp;"-to-"&amp;+YEAR(BH6)&amp;"-"&amp;TEXT(MONTH(BH6),"dd")&amp;"-"&amp;TEXT(DAY(BH6),"dd")&amp;"-"&amp;LEFT(BG8,2)&amp;"-"&amp;RIGHT($B$7,2)</f>
        <v>2018-01-15-to-2018-04-14-pe-05</v>
      </c>
      <c r="BH9" s="35" t="str">
        <f>+YEAR(BG6)&amp;"-"&amp;TEXT(MONTH(BG6),"dd")&amp;"-"&amp;TEXT(DAY(BG6),"dd")&amp;"-to-"&amp;+YEAR(BH6)&amp;"-"&amp;TEXT(MONTH(BH6),"dd")&amp;"-"&amp;TEXT(DAY(BH6),"dd")&amp;"-"&amp;LEFT(BH8,2)&amp;"-"&amp;RIGHT($B$7,2)</f>
        <v>2018-01-15-to-2018-04-14-up-05</v>
      </c>
      <c r="BI9" s="34" t="str">
        <f>+YEAR(BI6)&amp;"-"&amp;TEXT(MONTH(BI6),"dd")&amp;"-"&amp;TEXT(DAY(BI6),"dd")&amp;"-to-"&amp;+YEAR(BJ6)&amp;"-"&amp;TEXT(MONTH(BJ6),"dd")&amp;"-"&amp;TEXT(DAY(BJ6),"dd")&amp;"-"&amp;LEFT(BI8,2)&amp;"-"&amp;RIGHT($B$7,2)</f>
        <v>2018-04-15-to-2018-07-14-pe-05</v>
      </c>
      <c r="BJ9" s="35" t="str">
        <f>+YEAR(BI6)&amp;"-"&amp;TEXT(MONTH(BI6),"dd")&amp;"-"&amp;TEXT(DAY(BI6),"dd")&amp;"-to-"&amp;+YEAR(BJ6)&amp;"-"&amp;TEXT(MONTH(BJ6),"dd")&amp;"-"&amp;TEXT(DAY(BJ6),"dd")&amp;"-"&amp;LEFT(BJ8,2)&amp;"-"&amp;RIGHT($B$7,2)</f>
        <v>2018-04-15-to-2018-07-14-up-05</v>
      </c>
      <c r="BK9" s="34" t="str">
        <f>+YEAR(BK6)&amp;"-"&amp;TEXT(MONTH(BK6),"dd")&amp;"-"&amp;TEXT(DAY(BK6),"dd")&amp;"-to-"&amp;+YEAR(BL6)&amp;"-"&amp;TEXT(MONTH(BL6),"dd")&amp;"-"&amp;TEXT(DAY(BL6),"dd")&amp;"-"&amp;LEFT(BK8,2)&amp;"-"&amp;RIGHT($B$7,2)</f>
        <v>2018-07-15-to-2018-10-14-pe-05</v>
      </c>
      <c r="BL9" s="35" t="str">
        <f>+YEAR(BK6)&amp;"-"&amp;TEXT(MONTH(BK6),"dd")&amp;"-"&amp;TEXT(DAY(BK6),"dd")&amp;"-to-"&amp;+YEAR(BL6)&amp;"-"&amp;TEXT(MONTH(BL6),"dd")&amp;"-"&amp;TEXT(DAY(BL6),"dd")&amp;"-"&amp;LEFT(BL8,2)&amp;"-"&amp;RIGHT($B$7,2)</f>
        <v>2018-07-15-to-2018-10-14-up-05</v>
      </c>
      <c r="BM9" s="34" t="str">
        <f>+YEAR(BM6)&amp;"-"&amp;TEXT(MONTH(BM6),"dd")&amp;"-"&amp;TEXT(DAY(BM6),"dd")&amp;"-to-"&amp;+YEAR(BN6)&amp;"-"&amp;TEXT(MONTH(BN6),"dd")&amp;"-"&amp;TEXT(DAY(BN6),"dd")&amp;"-"&amp;LEFT(BM8,2)&amp;"-"&amp;RIGHT($B$7,2)</f>
        <v>2018-10-15-to-2019-01-14-pe-05</v>
      </c>
      <c r="BN9" s="35" t="str">
        <f>+YEAR(BM6)&amp;"-"&amp;TEXT(MONTH(BM6),"dd")&amp;"-"&amp;TEXT(DAY(BM6),"dd")&amp;"-to-"&amp;+YEAR(BN6)&amp;"-"&amp;TEXT(MONTH(BN6),"dd")&amp;"-"&amp;TEXT(DAY(BN6),"dd")&amp;"-"&amp;LEFT(BN8,2)&amp;"-"&amp;RIGHT($B$7,2)</f>
        <v>2018-10-15-to-2019-01-14-up-05</v>
      </c>
      <c r="BO9" s="34" t="str">
        <f>+YEAR(BO6)&amp;"-"&amp;TEXT(MONTH(BO6),"dd")&amp;"-"&amp;TEXT(DAY(BO6),"dd")&amp;"-to-"&amp;+YEAR(BP6)&amp;"-"&amp;TEXT(MONTH(BP6),"dd")&amp;"-"&amp;TEXT(DAY(BP6),"dd")&amp;"-"&amp;LEFT(BO8,2)&amp;"-"&amp;RIGHT($B$7,2)</f>
        <v>2019-01-15-to-2019-04-14-pe-05</v>
      </c>
      <c r="BP9" s="35" t="str">
        <f>+YEAR(BO6)&amp;"-"&amp;TEXT(MONTH(BO6),"dd")&amp;"-"&amp;TEXT(DAY(BO6),"dd")&amp;"-to-"&amp;+YEAR(BP6)&amp;"-"&amp;TEXT(MONTH(BP6),"dd")&amp;"-"&amp;TEXT(DAY(BP6),"dd")&amp;"-"&amp;LEFT(BP8,2)&amp;"-"&amp;RIGHT($B$7,2)</f>
        <v>2019-01-15-to-2019-04-14-up-05</v>
      </c>
      <c r="BQ9" s="34" t="str">
        <f>+YEAR(BQ6)&amp;"-"&amp;TEXT(MONTH(BQ6),"dd")&amp;"-"&amp;TEXT(DAY(BQ6),"dd")&amp;"-to-"&amp;+YEAR(BR6)&amp;"-"&amp;TEXT(MONTH(BR6),"dd")&amp;"-"&amp;TEXT(DAY(BR6),"dd")&amp;"-"&amp;LEFT(BQ8,2)&amp;"-"&amp;RIGHT($B$7,2)</f>
        <v>2019-04-15-to-2019-07-14-pe-05</v>
      </c>
      <c r="BR9" s="35" t="str">
        <f>+YEAR(BQ6)&amp;"-"&amp;TEXT(MONTH(BQ6),"dd")&amp;"-"&amp;TEXT(DAY(BQ6),"dd")&amp;"-to-"&amp;+YEAR(BR6)&amp;"-"&amp;TEXT(MONTH(BR6),"dd")&amp;"-"&amp;TEXT(DAY(BR6),"dd")&amp;"-"&amp;LEFT(BR8,2)&amp;"-"&amp;RIGHT($B$7,2)</f>
        <v>2019-04-15-to-2019-07-14-up-05</v>
      </c>
      <c r="BS9" s="34" t="str">
        <f>+YEAR(BS6)&amp;"-"&amp;TEXT(MONTH(BS6),"dd")&amp;"-"&amp;TEXT(DAY(BS6),"dd")&amp;"-to-"&amp;+YEAR(BT6)&amp;"-"&amp;TEXT(MONTH(BT6),"dd")&amp;"-"&amp;TEXT(DAY(BT6),"dd")&amp;"-"&amp;LEFT(BS8,2)&amp;"-"&amp;RIGHT($B$7,2)</f>
        <v>2019-07-15-to-2019-10-14-pe-05</v>
      </c>
      <c r="BT9" s="35" t="str">
        <f>+YEAR(BS6)&amp;"-"&amp;TEXT(MONTH(BS6),"dd")&amp;"-"&amp;TEXT(DAY(BS6),"dd")&amp;"-to-"&amp;+YEAR(BT6)&amp;"-"&amp;TEXT(MONTH(BT6),"dd")&amp;"-"&amp;TEXT(DAY(BT6),"dd")&amp;"-"&amp;LEFT(BT8,2)&amp;"-"&amp;RIGHT($B$7,2)</f>
        <v>2019-07-15-to-2019-10-14-up-05</v>
      </c>
      <c r="BU9" s="34" t="str">
        <f>+YEAR(BU6)&amp;"-"&amp;TEXT(MONTH(BU6),"dd")&amp;"-"&amp;TEXT(DAY(BU6),"dd")&amp;"-to-"&amp;+YEAR(BV6)&amp;"-"&amp;TEXT(MONTH(BV6),"dd")&amp;"-"&amp;TEXT(DAY(BV6),"dd")&amp;"-"&amp;LEFT(BU8,2)&amp;"-"&amp;RIGHT($B$7,2)</f>
        <v>2019-10-15-to-2020-01-14-pe-05</v>
      </c>
      <c r="BV9" s="35" t="str">
        <f>+YEAR(BU6)&amp;"-"&amp;TEXT(MONTH(BU6),"dd")&amp;"-"&amp;TEXT(DAY(BU6),"dd")&amp;"-to-"&amp;+YEAR(BV6)&amp;"-"&amp;TEXT(MONTH(BV6),"dd")&amp;"-"&amp;TEXT(DAY(BV6),"dd")&amp;"-"&amp;LEFT(BV8,2)&amp;"-"&amp;RIGHT($B$7,2)</f>
        <v>2019-10-15-to-2020-01-14-up-05</v>
      </c>
      <c r="BW9" s="34" t="str">
        <f>+YEAR(BW6)&amp;"-"&amp;TEXT(MONTH(BW6),"dd")&amp;"-"&amp;TEXT(DAY(BW6),"dd")&amp;"-to-"&amp;+YEAR(BX6)&amp;"-"&amp;TEXT(MONTH(BX6),"dd")&amp;"-"&amp;TEXT(DAY(BX6),"dd")&amp;"-"&amp;LEFT(BW8,2)&amp;"-"&amp;RIGHT($B$7,2)</f>
        <v>2020-01-15-to-2020-04-14-pe-05</v>
      </c>
      <c r="BX9" s="35" t="str">
        <f>+YEAR(BW6)&amp;"-"&amp;TEXT(MONTH(BW6),"dd")&amp;"-"&amp;TEXT(DAY(BW6),"dd")&amp;"-to-"&amp;+YEAR(BX6)&amp;"-"&amp;TEXT(MONTH(BX6),"dd")&amp;"-"&amp;TEXT(DAY(BX6),"dd")&amp;"-"&amp;LEFT(BX8,2)&amp;"-"&amp;RIGHT($B$7,2)</f>
        <v>2020-01-15-to-2020-04-14-up-05</v>
      </c>
      <c r="BY9" s="34" t="str">
        <f>+YEAR(BY6)&amp;"-"&amp;TEXT(MONTH(BY6),"dd")&amp;"-"&amp;TEXT(DAY(BY6),"dd")&amp;"-to-"&amp;+YEAR(BZ6)&amp;"-"&amp;TEXT(MONTH(BZ6),"dd")&amp;"-"&amp;TEXT(DAY(BZ6),"dd")&amp;"-"&amp;LEFT(BY8,2)&amp;"-"&amp;RIGHT($B$7,2)</f>
        <v>2020-04-15-to-2020-07-14-pe-05</v>
      </c>
      <c r="BZ9" s="35" t="str">
        <f>+YEAR(BY6)&amp;"-"&amp;TEXT(MONTH(BY6),"dd")&amp;"-"&amp;TEXT(DAY(BY6),"dd")&amp;"-to-"&amp;+YEAR(BZ6)&amp;"-"&amp;TEXT(MONTH(BZ6),"dd")&amp;"-"&amp;TEXT(DAY(BZ6),"dd")&amp;"-"&amp;LEFT(BZ8,2)&amp;"-"&amp;RIGHT($B$7,2)</f>
        <v>2020-04-15-to-2020-07-14-up-05</v>
      </c>
      <c r="CA9" s="34" t="str">
        <f>+YEAR(CA6)&amp;"-"&amp;TEXT(MONTH(CA6),"dd")&amp;"-"&amp;TEXT(DAY(CA6),"dd")&amp;"-to-"&amp;+YEAR(CB6)&amp;"-"&amp;TEXT(MONTH(CB6),"dd")&amp;"-"&amp;TEXT(DAY(CB6),"dd")&amp;"-"&amp;LEFT(CA8,2)&amp;"-"&amp;RIGHT($B$7,2)</f>
        <v>2020-07-15-to-2020-10-14-pe-05</v>
      </c>
      <c r="CB9" s="35" t="str">
        <f>+YEAR(CA6)&amp;"-"&amp;TEXT(MONTH(CA6),"dd")&amp;"-"&amp;TEXT(DAY(CA6),"dd")&amp;"-to-"&amp;+YEAR(CB6)&amp;"-"&amp;TEXT(MONTH(CB6),"dd")&amp;"-"&amp;TEXT(DAY(CB6),"dd")&amp;"-"&amp;LEFT(CB8,2)&amp;"-"&amp;RIGHT($B$7,2)</f>
        <v>2020-07-15-to-2020-10-14-up-05</v>
      </c>
      <c r="CC9" s="34" t="str">
        <f>+YEAR(CC6)&amp;"-"&amp;TEXT(MONTH(CC6),"dd")&amp;"-"&amp;TEXT(DAY(CC6),"dd")&amp;"-to-"&amp;+YEAR(CD6)&amp;"-"&amp;TEXT(MONTH(CD6),"dd")&amp;"-"&amp;TEXT(DAY(CD6),"dd")&amp;"-"&amp;LEFT(CC8,2)&amp;"-"&amp;RIGHT($B$7,2)</f>
        <v>2020-10-15-to-2021-01-14-pe-05</v>
      </c>
      <c r="CD9" s="35" t="str">
        <f>+YEAR(CC6)&amp;"-"&amp;TEXT(MONTH(CC6),"dd")&amp;"-"&amp;TEXT(DAY(CC6),"dd")&amp;"-to-"&amp;+YEAR(CD6)&amp;"-"&amp;TEXT(MONTH(CD6),"dd")&amp;"-"&amp;TEXT(DAY(CD6),"dd")&amp;"-"&amp;LEFT(CD8,2)&amp;"-"&amp;RIGHT($B$7,2)</f>
        <v>2020-10-15-to-2021-01-14-up-05</v>
      </c>
      <c r="CE9" s="34" t="str">
        <f>+YEAR(CE6)&amp;"-"&amp;TEXT(MONTH(CE6),"dd")&amp;"-"&amp;TEXT(DAY(CE6),"dd")&amp;"-to-"&amp;+YEAR(CF6)&amp;"-"&amp;TEXT(MONTH(CF6),"dd")&amp;"-"&amp;TEXT(DAY(CF6),"dd")&amp;"-"&amp;LEFT(CE8,2)&amp;"-"&amp;RIGHT($B$7,2)</f>
        <v>2021-01-15-to-2021-04-14-pe-05</v>
      </c>
      <c r="CF9" s="35" t="str">
        <f>+YEAR(CE6)&amp;"-"&amp;TEXT(MONTH(CE6),"dd")&amp;"-"&amp;TEXT(DAY(CE6),"dd")&amp;"-to-"&amp;+YEAR(CF6)&amp;"-"&amp;TEXT(MONTH(CF6),"dd")&amp;"-"&amp;TEXT(DAY(CF6),"dd")&amp;"-"&amp;LEFT(CF8,2)&amp;"-"&amp;RIGHT($B$7,2)</f>
        <v>2021-01-15-to-2021-04-14-up-05</v>
      </c>
      <c r="CG9" s="34" t="str">
        <f>+YEAR(CG6)&amp;"-"&amp;TEXT(MONTH(CG6),"dd")&amp;"-"&amp;TEXT(DAY(CG6),"dd")&amp;"-to-"&amp;+YEAR(CH6)&amp;"-"&amp;TEXT(MONTH(CH6),"dd")&amp;"-"&amp;TEXT(DAY(CH6),"dd")&amp;"-"&amp;LEFT(CG8,2)&amp;"-"&amp;RIGHT($B$7,2)</f>
        <v>2021-04-15-to-2021-07-14-pe-05</v>
      </c>
      <c r="CH9" s="35" t="str">
        <f>+YEAR(CG6)&amp;"-"&amp;TEXT(MONTH(CG6),"dd")&amp;"-"&amp;TEXT(DAY(CG6),"dd")&amp;"-to-"&amp;+YEAR(CH6)&amp;"-"&amp;TEXT(MONTH(CH6),"dd")&amp;"-"&amp;TEXT(DAY(CH6),"dd")&amp;"-"&amp;LEFT(CH8,2)&amp;"-"&amp;RIGHT($B$7,2)</f>
        <v>2021-04-15-to-2021-07-14-up-05</v>
      </c>
      <c r="CI9" s="34" t="str">
        <f>+YEAR(CI6)&amp;"-"&amp;TEXT(MONTH(CI6),"dd")&amp;"-"&amp;TEXT(DAY(CI6),"dd")&amp;"-to-"&amp;+YEAR(CJ6)&amp;"-"&amp;TEXT(MONTH(CJ6),"dd")&amp;"-"&amp;TEXT(DAY(CJ6),"dd")&amp;"-"&amp;LEFT(CI8,2)&amp;"-"&amp;RIGHT($B$7,2)</f>
        <v>2021-07-15-to-2021-10-14-pe-05</v>
      </c>
      <c r="CJ9" s="35" t="str">
        <f>+YEAR(CI6)&amp;"-"&amp;TEXT(MONTH(CI6),"dd")&amp;"-"&amp;TEXT(DAY(CI6),"dd")&amp;"-to-"&amp;+YEAR(CJ6)&amp;"-"&amp;TEXT(MONTH(CJ6),"dd")&amp;"-"&amp;TEXT(DAY(CJ6),"dd")&amp;"-"&amp;LEFT(CJ8,2)&amp;"-"&amp;RIGHT($B$7,2)</f>
        <v>2021-07-15-to-2021-10-14-up-05</v>
      </c>
      <c r="CK9" s="34" t="str">
        <f>+YEAR(CK6)&amp;"-"&amp;TEXT(MONTH(CK6),"dd")&amp;"-"&amp;TEXT(DAY(CK6),"dd")&amp;"-to-"&amp;+YEAR(CL6)&amp;"-"&amp;TEXT(MONTH(CL6),"dd")&amp;"-"&amp;TEXT(DAY(CL6),"dd")&amp;"-"&amp;LEFT(CK8,2)&amp;"-"&amp;RIGHT($B$7,2)</f>
        <v>2021-10-15-to-2022-01-14-pe-05</v>
      </c>
      <c r="CL9" s="35" t="str">
        <f>+YEAR(CK6)&amp;"-"&amp;TEXT(MONTH(CK6),"dd")&amp;"-"&amp;TEXT(DAY(CK6),"dd")&amp;"-to-"&amp;+YEAR(CL6)&amp;"-"&amp;TEXT(MONTH(CL6),"dd")&amp;"-"&amp;TEXT(DAY(CL6),"dd")&amp;"-"&amp;LEFT(CL8,2)&amp;"-"&amp;RIGHT($B$7,2)</f>
        <v>2021-10-15-to-2022-01-14-up-05</v>
      </c>
      <c r="CM9" s="34" t="str">
        <f>+YEAR(CM6)&amp;"-"&amp;TEXT(MONTH(CM6),"dd")&amp;"-"&amp;TEXT(DAY(CM6),"dd")&amp;"-to-"&amp;+YEAR(CN6)&amp;"-"&amp;TEXT(MONTH(CN6),"dd")&amp;"-"&amp;TEXT(DAY(CN6),"dd")&amp;"-"&amp;LEFT(CM8,2)&amp;"-"&amp;RIGHT($B$7,2)</f>
        <v>2022-01-15-to-2022-04-14-pe-05</v>
      </c>
      <c r="CN9" s="35" t="str">
        <f>+YEAR(CM6)&amp;"-"&amp;TEXT(MONTH(CM6),"dd")&amp;"-"&amp;TEXT(DAY(CM6),"dd")&amp;"-to-"&amp;+YEAR(CN6)&amp;"-"&amp;TEXT(MONTH(CN6),"dd")&amp;"-"&amp;TEXT(DAY(CN6),"dd")&amp;"-"&amp;LEFT(CN8,2)&amp;"-"&amp;RIGHT($B$7,2)</f>
        <v>2022-01-15-to-2022-04-14-up-05</v>
      </c>
      <c r="CO9" s="34" t="str">
        <f>+YEAR(CO6)&amp;"-"&amp;TEXT(MONTH(CO6),"dd")&amp;"-"&amp;TEXT(DAY(CO6),"dd")&amp;"-to-"&amp;+YEAR(CP6)&amp;"-"&amp;TEXT(MONTH(CP6),"dd")&amp;"-"&amp;TEXT(DAY(CP6),"dd")&amp;"-"&amp;LEFT(CO8,2)&amp;"-"&amp;RIGHT($B$7,2)</f>
        <v>2022-04-15-to-2022-07-14-pe-05</v>
      </c>
      <c r="CP9" s="35" t="str">
        <f>+YEAR(CO6)&amp;"-"&amp;TEXT(MONTH(CO6),"dd")&amp;"-"&amp;TEXT(DAY(CO6),"dd")&amp;"-to-"&amp;+YEAR(CP6)&amp;"-"&amp;TEXT(MONTH(CP6),"dd")&amp;"-"&amp;TEXT(DAY(CP6),"dd")&amp;"-"&amp;LEFT(CP8,2)&amp;"-"&amp;RIGHT($B$7,2)</f>
        <v>2022-04-15-to-2022-07-14-up-05</v>
      </c>
      <c r="CQ9" s="34" t="str">
        <f>+YEAR(CQ6)&amp;"-"&amp;TEXT(MONTH(CQ6),"dd")&amp;"-"&amp;TEXT(DAY(CQ6),"dd")&amp;"-to-"&amp;+YEAR(CR6)&amp;"-"&amp;TEXT(MONTH(CR6),"dd")&amp;"-"&amp;TEXT(DAY(CR6),"dd")&amp;"-"&amp;LEFT(CQ8,2)&amp;"-"&amp;RIGHT($B$7,2)</f>
        <v>2022-07-15-to-2022-10-14-pe-05</v>
      </c>
      <c r="CR9" s="35" t="str">
        <f>+YEAR(CQ6)&amp;"-"&amp;TEXT(MONTH(CQ6),"dd")&amp;"-"&amp;TEXT(DAY(CQ6),"dd")&amp;"-to-"&amp;+YEAR(CR6)&amp;"-"&amp;TEXT(MONTH(CR6),"dd")&amp;"-"&amp;TEXT(DAY(CR6),"dd")&amp;"-"&amp;LEFT(CR8,2)&amp;"-"&amp;RIGHT($B$7,2)</f>
        <v>2022-07-15-to-2022-10-14-up-05</v>
      </c>
      <c r="CS9" s="34" t="str">
        <f>+YEAR(CS6)&amp;"-"&amp;TEXT(MONTH(CS6),"dd")&amp;"-"&amp;TEXT(DAY(CS6),"dd")&amp;"-to-"&amp;+YEAR(CT6)&amp;"-"&amp;TEXT(MONTH(CT6),"dd")&amp;"-"&amp;TEXT(DAY(CT6),"dd")&amp;"-"&amp;LEFT(CS8,2)&amp;"-"&amp;RIGHT($B$7,2)</f>
        <v>2022-10-15-to-2023-01-14-pe-05</v>
      </c>
      <c r="CT9" s="35" t="str">
        <f>+YEAR(CS6)&amp;"-"&amp;TEXT(MONTH(CS6),"dd")&amp;"-"&amp;TEXT(DAY(CS6),"dd")&amp;"-to-"&amp;+YEAR(CT6)&amp;"-"&amp;TEXT(MONTH(CT6),"dd")&amp;"-"&amp;TEXT(DAY(CT6),"dd")&amp;"-"&amp;LEFT(CT8,2)&amp;"-"&amp;RIGHT($B$7,2)</f>
        <v>2022-10-15-to-2023-01-14-up-05</v>
      </c>
      <c r="CU9" s="34" t="str">
        <f>+YEAR(CU6)&amp;"-"&amp;TEXT(MONTH(CU6),"dd")&amp;"-"&amp;TEXT(DAY(CU6),"dd")&amp;"-to-"&amp;+YEAR(CV6)&amp;"-"&amp;TEXT(MONTH(CV6),"dd")&amp;"-"&amp;TEXT(DAY(CV6),"dd")&amp;"-"&amp;LEFT(CU8,2)&amp;"-"&amp;RIGHT($B$7,2)</f>
        <v>2023-01-15-to-2023-04-14-pe-05</v>
      </c>
      <c r="CV9" s="35" t="str">
        <f>+YEAR(CU6)&amp;"-"&amp;TEXT(MONTH(CU6),"dd")&amp;"-"&amp;TEXT(DAY(CU6),"dd")&amp;"-to-"&amp;+YEAR(CV6)&amp;"-"&amp;TEXT(MONTH(CV6),"dd")&amp;"-"&amp;TEXT(DAY(CV6),"dd")&amp;"-"&amp;LEFT(CV8,2)&amp;"-"&amp;RIGHT($B$7,2)</f>
        <v>2023-01-15-to-2023-04-14-up-05</v>
      </c>
      <c r="CW9" s="34" t="str">
        <f>+YEAR(CW6)&amp;"-"&amp;TEXT(MONTH(CW6),"dd")&amp;"-"&amp;TEXT(DAY(CW6),"dd")&amp;"-to-"&amp;+YEAR(CX6)&amp;"-"&amp;TEXT(MONTH(CX6),"dd")&amp;"-"&amp;TEXT(DAY(CX6),"dd")&amp;"-"&amp;LEFT(CW8,2)&amp;"-"&amp;RIGHT($B$7,2)</f>
        <v>2023-04-15-to-2023-07-14-pe-05</v>
      </c>
      <c r="CX9" s="35" t="str">
        <f>+YEAR(CW6)&amp;"-"&amp;TEXT(MONTH(CW6),"dd")&amp;"-"&amp;TEXT(DAY(CW6),"dd")&amp;"-to-"&amp;+YEAR(CX6)&amp;"-"&amp;TEXT(MONTH(CX6),"dd")&amp;"-"&amp;TEXT(DAY(CX6),"dd")&amp;"-"&amp;LEFT(CX8,2)&amp;"-"&amp;RIGHT($B$7,2)</f>
        <v>2023-04-15-to-2023-07-14-up-05</v>
      </c>
      <c r="CY9" s="34" t="str">
        <f>+YEAR(CY6)&amp;"-"&amp;TEXT(MONTH(CY6),"dd")&amp;"-"&amp;TEXT(DAY(CY6),"dd")&amp;"-to-"&amp;+YEAR(CZ6)&amp;"-"&amp;TEXT(MONTH(CZ6),"dd")&amp;"-"&amp;TEXT(DAY(CZ6),"dd")&amp;"-"&amp;LEFT(CY8,2)&amp;"-"&amp;RIGHT($B$7,2)</f>
        <v>2023-07-15-to-2023-10-14-pe-05</v>
      </c>
      <c r="CZ9" s="35" t="str">
        <f>+YEAR(CY6)&amp;"-"&amp;TEXT(MONTH(CY6),"dd")&amp;"-"&amp;TEXT(DAY(CY6),"dd")&amp;"-to-"&amp;+YEAR(CZ6)&amp;"-"&amp;TEXT(MONTH(CZ6),"dd")&amp;"-"&amp;TEXT(DAY(CZ6),"dd")&amp;"-"&amp;LEFT(CZ8,2)&amp;"-"&amp;RIGHT($B$7,2)</f>
        <v>2023-07-15-to-2023-10-14-up-05</v>
      </c>
      <c r="DA9" s="34" t="str">
        <f>+YEAR(DA6)&amp;"-"&amp;TEXT(MONTH(DA6),"dd")&amp;"-"&amp;TEXT(DAY(DA6),"dd")&amp;"-to-"&amp;+YEAR(DB6)&amp;"-"&amp;TEXT(MONTH(DB6),"dd")&amp;"-"&amp;TEXT(DAY(DB6),"dd")&amp;"-"&amp;LEFT(DA8,2)&amp;"-"&amp;RIGHT($B$7,2)</f>
        <v>2023-10-15-to-2024-01-14-pe-05</v>
      </c>
      <c r="DB9" s="35" t="str">
        <f>+YEAR(DA6)&amp;"-"&amp;TEXT(MONTH(DA6),"dd")&amp;"-"&amp;TEXT(DAY(DA6),"dd")&amp;"-to-"&amp;+YEAR(DB6)&amp;"-"&amp;TEXT(MONTH(DB6),"dd")&amp;"-"&amp;TEXT(DAY(DB6),"dd")&amp;"-"&amp;LEFT(DB8,2)&amp;"-"&amp;RIGHT($B$7,2)</f>
        <v>2023-10-15-to-2024-01-14-up-05</v>
      </c>
      <c r="DC9" s="34" t="str">
        <f>+YEAR(DC6)&amp;"-"&amp;TEXT(MONTH(DC6),"dd")&amp;"-"&amp;TEXT(DAY(DC6),"dd")&amp;"-to-"&amp;+YEAR(DD6)&amp;"-"&amp;TEXT(MONTH(DD6),"dd")&amp;"-"&amp;TEXT(DAY(DD6),"dd")&amp;"-"&amp;LEFT(DC8,2)&amp;"-"&amp;RIGHT($B$7,2)</f>
        <v>2024-01-15-to-2024-04-14-pe-05</v>
      </c>
      <c r="DD9" s="35" t="str">
        <f>+YEAR(DC6)&amp;"-"&amp;TEXT(MONTH(DC6),"dd")&amp;"-"&amp;TEXT(DAY(DC6),"dd")&amp;"-to-"&amp;+YEAR(DD6)&amp;"-"&amp;TEXT(MONTH(DD6),"dd")&amp;"-"&amp;TEXT(DAY(DD6),"dd")&amp;"-"&amp;LEFT(DD8,2)&amp;"-"&amp;RIGHT($B$7,2)</f>
        <v>2024-01-15-to-2024-04-14-up-05</v>
      </c>
    </row>
    <row r="10" spans="1:108" ht="18" customHeight="1" x14ac:dyDescent="0.3">
      <c r="A10" s="10" t="s">
        <v>25</v>
      </c>
      <c r="B10" s="10" t="s">
        <v>12</v>
      </c>
      <c r="C10" s="11">
        <v>137</v>
      </c>
      <c r="D10" s="12">
        <v>7.72</v>
      </c>
      <c r="E10" s="11">
        <v>137</v>
      </c>
      <c r="F10" s="12">
        <v>7.72</v>
      </c>
      <c r="G10" s="11">
        <v>137</v>
      </c>
      <c r="H10" s="12">
        <v>7.72</v>
      </c>
      <c r="I10" s="11">
        <v>137</v>
      </c>
      <c r="J10" s="12">
        <v>7.72</v>
      </c>
      <c r="K10" s="11">
        <v>149</v>
      </c>
      <c r="L10" s="13">
        <v>8.41</v>
      </c>
      <c r="M10" s="11">
        <v>147</v>
      </c>
      <c r="N10" s="13">
        <v>8.3000000000000007</v>
      </c>
      <c r="O10" s="11">
        <v>144</v>
      </c>
      <c r="P10" s="13">
        <v>8.1199999999999992</v>
      </c>
      <c r="Q10" s="11">
        <v>142</v>
      </c>
      <c r="R10" s="13">
        <v>8.01</v>
      </c>
      <c r="S10" s="11">
        <v>108</v>
      </c>
      <c r="T10" s="13">
        <v>6.05</v>
      </c>
      <c r="U10" s="11">
        <v>98</v>
      </c>
      <c r="V10" s="13">
        <v>5.49</v>
      </c>
      <c r="W10" s="11">
        <v>98</v>
      </c>
      <c r="X10" s="13">
        <v>5.49</v>
      </c>
      <c r="Y10" s="11">
        <v>98</v>
      </c>
      <c r="Z10" s="13">
        <v>5.49</v>
      </c>
      <c r="AA10" s="11">
        <v>98</v>
      </c>
      <c r="AB10" s="13">
        <v>5.49</v>
      </c>
      <c r="AC10" s="11">
        <v>89</v>
      </c>
      <c r="AD10" s="13">
        <v>4.9800000000000004</v>
      </c>
      <c r="AE10" s="11">
        <v>89</v>
      </c>
      <c r="AF10" s="13">
        <v>4.9800000000000004</v>
      </c>
      <c r="AG10" s="11">
        <v>89</v>
      </c>
      <c r="AH10" s="13">
        <v>4.9800000000000004</v>
      </c>
      <c r="AI10" s="11">
        <v>89</v>
      </c>
      <c r="AJ10" s="13">
        <v>4.9800000000000004</v>
      </c>
      <c r="AK10" s="11">
        <v>89</v>
      </c>
      <c r="AL10" s="13">
        <v>4.9800000000000004</v>
      </c>
      <c r="AM10" s="11">
        <v>89</v>
      </c>
      <c r="AN10" s="13">
        <v>4.9800000000000004</v>
      </c>
      <c r="AO10" s="11">
        <v>98</v>
      </c>
      <c r="AP10" s="13">
        <v>5.49</v>
      </c>
      <c r="AQ10" s="11">
        <v>108</v>
      </c>
      <c r="AR10" s="13">
        <v>6.06</v>
      </c>
      <c r="AS10" s="11">
        <v>119</v>
      </c>
      <c r="AT10" s="13">
        <v>6.69</v>
      </c>
      <c r="AU10" s="11">
        <v>125</v>
      </c>
      <c r="AV10" s="13">
        <v>7.03</v>
      </c>
      <c r="AW10" s="11">
        <v>116</v>
      </c>
      <c r="AX10" s="13">
        <v>6.52</v>
      </c>
      <c r="AY10" s="11">
        <v>89</v>
      </c>
      <c r="AZ10" s="13">
        <v>4.9800000000000004</v>
      </c>
      <c r="BA10" s="11">
        <v>89</v>
      </c>
      <c r="BB10" s="13">
        <v>4.9800000000000004</v>
      </c>
      <c r="BC10" s="11">
        <v>97</v>
      </c>
      <c r="BD10" s="13">
        <v>5.43</v>
      </c>
      <c r="BE10" s="11">
        <v>93</v>
      </c>
      <c r="BF10" s="13">
        <v>5.2</v>
      </c>
      <c r="BG10" s="11">
        <v>89</v>
      </c>
      <c r="BH10" s="13">
        <v>4.9800000000000004</v>
      </c>
      <c r="BI10" s="11">
        <v>89</v>
      </c>
      <c r="BJ10" s="13">
        <v>4.9800000000000004</v>
      </c>
      <c r="BK10" s="11">
        <v>89</v>
      </c>
      <c r="BL10" s="13">
        <v>4.9800000000000004</v>
      </c>
      <c r="BM10" s="11">
        <v>91</v>
      </c>
      <c r="BN10" s="13">
        <v>5.09</v>
      </c>
      <c r="BO10" s="11">
        <v>98</v>
      </c>
      <c r="BP10" s="13">
        <v>5.49</v>
      </c>
      <c r="BQ10" s="11">
        <v>107</v>
      </c>
      <c r="BR10" s="13">
        <v>6</v>
      </c>
      <c r="BS10" s="11">
        <v>102</v>
      </c>
      <c r="BT10" s="13">
        <v>5.72</v>
      </c>
      <c r="BU10" s="11">
        <v>102</v>
      </c>
      <c r="BV10" s="12">
        <v>5.72</v>
      </c>
      <c r="BW10" s="11">
        <v>98</v>
      </c>
      <c r="BX10" s="12">
        <v>5.49</v>
      </c>
      <c r="BY10" s="11">
        <v>108</v>
      </c>
      <c r="BZ10" s="12">
        <v>6.06</v>
      </c>
      <c r="CA10" s="11">
        <v>119</v>
      </c>
      <c r="CB10" s="12">
        <v>6.69</v>
      </c>
      <c r="CC10" s="11">
        <v>114</v>
      </c>
      <c r="CD10" s="12">
        <v>6.4</v>
      </c>
      <c r="CE10" s="11">
        <v>101</v>
      </c>
      <c r="CF10" s="12">
        <v>5.66</v>
      </c>
      <c r="CG10" s="11">
        <v>108</v>
      </c>
      <c r="CH10" s="12">
        <v>6.06</v>
      </c>
      <c r="CI10" s="11">
        <v>108</v>
      </c>
      <c r="CJ10" s="12">
        <v>6.06</v>
      </c>
      <c r="CK10" s="11">
        <v>108</v>
      </c>
      <c r="CL10" s="12">
        <v>6.06</v>
      </c>
      <c r="CM10" s="11">
        <v>108</v>
      </c>
      <c r="CN10" s="12">
        <v>6.06</v>
      </c>
      <c r="CO10" s="11">
        <v>108</v>
      </c>
      <c r="CP10" s="12">
        <v>6.06</v>
      </c>
      <c r="CQ10" s="11">
        <v>108</v>
      </c>
      <c r="CR10" s="12">
        <v>6.06</v>
      </c>
      <c r="CS10" s="11">
        <v>116</v>
      </c>
      <c r="CT10" s="12">
        <v>6.52</v>
      </c>
      <c r="CU10" s="11">
        <v>112</v>
      </c>
      <c r="CV10" s="12">
        <v>6.29</v>
      </c>
      <c r="CW10" s="11">
        <v>108</v>
      </c>
      <c r="CX10" s="12">
        <v>6.06</v>
      </c>
      <c r="CY10" s="11">
        <v>108</v>
      </c>
      <c r="CZ10" s="12">
        <v>6.06</v>
      </c>
      <c r="DA10" s="11">
        <v>108</v>
      </c>
      <c r="DB10" s="12">
        <v>6.06</v>
      </c>
      <c r="DC10" s="11">
        <v>108</v>
      </c>
      <c r="DD10" s="12">
        <v>6.0600000000000005</v>
      </c>
    </row>
    <row r="11" spans="1:108" ht="18" customHeight="1" x14ac:dyDescent="0.3">
      <c r="A11" s="14" t="s">
        <v>26</v>
      </c>
      <c r="B11" s="14" t="s">
        <v>13</v>
      </c>
      <c r="C11" s="15">
        <v>184</v>
      </c>
      <c r="D11" s="16">
        <v>10.44</v>
      </c>
      <c r="E11" s="15">
        <v>147</v>
      </c>
      <c r="F11" s="16">
        <v>8.3000000000000007</v>
      </c>
      <c r="G11" s="15">
        <v>147</v>
      </c>
      <c r="H11" s="16">
        <v>8.3000000000000007</v>
      </c>
      <c r="I11" s="15">
        <v>162</v>
      </c>
      <c r="J11" s="16">
        <v>9.16</v>
      </c>
      <c r="K11" s="15">
        <v>178</v>
      </c>
      <c r="L11" s="17">
        <v>10.09</v>
      </c>
      <c r="M11" s="15">
        <v>188</v>
      </c>
      <c r="N11" s="17">
        <v>10.68</v>
      </c>
      <c r="O11" s="15">
        <v>192</v>
      </c>
      <c r="P11" s="17">
        <v>10.91</v>
      </c>
      <c r="Q11" s="15">
        <v>189</v>
      </c>
      <c r="R11" s="17">
        <v>10.73</v>
      </c>
      <c r="S11" s="15">
        <v>174</v>
      </c>
      <c r="T11" s="17">
        <v>9.86</v>
      </c>
      <c r="U11" s="15">
        <v>154</v>
      </c>
      <c r="V11" s="17">
        <v>8.6999999999999993</v>
      </c>
      <c r="W11" s="15">
        <v>148</v>
      </c>
      <c r="X11" s="17">
        <v>8.35</v>
      </c>
      <c r="Y11" s="15">
        <v>151</v>
      </c>
      <c r="Z11" s="17">
        <v>8.5299999999999994</v>
      </c>
      <c r="AA11" s="15">
        <v>153</v>
      </c>
      <c r="AB11" s="17">
        <v>8.64</v>
      </c>
      <c r="AC11" s="15">
        <v>137</v>
      </c>
      <c r="AD11" s="17">
        <v>7.72</v>
      </c>
      <c r="AE11" s="15">
        <v>125</v>
      </c>
      <c r="AF11" s="17">
        <v>7.03</v>
      </c>
      <c r="AG11" s="15">
        <v>126</v>
      </c>
      <c r="AH11" s="17">
        <v>7.09</v>
      </c>
      <c r="AI11" s="15">
        <v>136</v>
      </c>
      <c r="AJ11" s="17">
        <v>7.66</v>
      </c>
      <c r="AK11" s="15">
        <v>141</v>
      </c>
      <c r="AL11" s="17">
        <v>7.95</v>
      </c>
      <c r="AM11" s="15">
        <v>140</v>
      </c>
      <c r="AN11" s="17">
        <v>7.89</v>
      </c>
      <c r="AO11" s="15">
        <v>154</v>
      </c>
      <c r="AP11" s="17">
        <v>8.6999999999999993</v>
      </c>
      <c r="AQ11" s="15">
        <v>168</v>
      </c>
      <c r="AR11" s="17">
        <v>9.51</v>
      </c>
      <c r="AS11" s="15">
        <v>177</v>
      </c>
      <c r="AT11" s="17">
        <v>10.029999999999999</v>
      </c>
      <c r="AU11" s="15">
        <v>164</v>
      </c>
      <c r="AV11" s="17">
        <v>9.2799999999999994</v>
      </c>
      <c r="AW11" s="15">
        <v>151</v>
      </c>
      <c r="AX11" s="17">
        <v>8.5299999999999994</v>
      </c>
      <c r="AY11" s="15">
        <v>142</v>
      </c>
      <c r="AZ11" s="17">
        <v>8.01</v>
      </c>
      <c r="BA11" s="15">
        <v>128</v>
      </c>
      <c r="BB11" s="17">
        <v>7.2</v>
      </c>
      <c r="BC11" s="15">
        <v>125</v>
      </c>
      <c r="BD11" s="17">
        <v>7.03</v>
      </c>
      <c r="BE11" s="15">
        <v>119</v>
      </c>
      <c r="BF11" s="17">
        <v>6.69</v>
      </c>
      <c r="BG11" s="15">
        <v>110</v>
      </c>
      <c r="BH11" s="17">
        <v>6.17</v>
      </c>
      <c r="BI11" s="15">
        <v>105</v>
      </c>
      <c r="BJ11" s="17">
        <v>5.89</v>
      </c>
      <c r="BK11" s="15">
        <v>114</v>
      </c>
      <c r="BL11" s="17">
        <v>6.4</v>
      </c>
      <c r="BM11" s="15">
        <v>117</v>
      </c>
      <c r="BN11" s="17">
        <v>6.57</v>
      </c>
      <c r="BO11" s="15">
        <v>126</v>
      </c>
      <c r="BP11" s="17">
        <v>7.09</v>
      </c>
      <c r="BQ11" s="15">
        <v>136</v>
      </c>
      <c r="BR11" s="17">
        <v>7.66</v>
      </c>
      <c r="BS11" s="15">
        <v>132</v>
      </c>
      <c r="BT11" s="17">
        <v>7.43</v>
      </c>
      <c r="BU11" s="15">
        <v>133</v>
      </c>
      <c r="BV11" s="16">
        <v>7.49</v>
      </c>
      <c r="BW11" s="15">
        <v>128</v>
      </c>
      <c r="BX11" s="16">
        <v>7.2</v>
      </c>
      <c r="BY11" s="15">
        <v>141</v>
      </c>
      <c r="BZ11" s="16">
        <v>7.95</v>
      </c>
      <c r="CA11" s="15">
        <v>155</v>
      </c>
      <c r="CB11" s="16">
        <v>8.76</v>
      </c>
      <c r="CC11" s="15">
        <v>162</v>
      </c>
      <c r="CD11" s="16">
        <v>9.16</v>
      </c>
      <c r="CE11" s="15">
        <v>142</v>
      </c>
      <c r="CF11" s="16">
        <v>8.01</v>
      </c>
      <c r="CG11" s="15">
        <v>124</v>
      </c>
      <c r="CH11" s="16">
        <v>6.97</v>
      </c>
      <c r="CI11" s="15">
        <v>120</v>
      </c>
      <c r="CJ11" s="16">
        <v>6.74</v>
      </c>
      <c r="CK11" s="15">
        <v>119</v>
      </c>
      <c r="CL11" s="16">
        <v>6.69</v>
      </c>
      <c r="CM11" s="15">
        <v>119</v>
      </c>
      <c r="CN11" s="16">
        <v>6.69</v>
      </c>
      <c r="CO11" s="15">
        <v>126</v>
      </c>
      <c r="CP11" s="16">
        <v>7.09</v>
      </c>
      <c r="CQ11" s="15">
        <v>138</v>
      </c>
      <c r="CR11" s="16">
        <v>7.78</v>
      </c>
      <c r="CS11" s="15">
        <v>148</v>
      </c>
      <c r="CT11" s="16">
        <v>8.35</v>
      </c>
      <c r="CU11" s="15">
        <v>142</v>
      </c>
      <c r="CV11" s="16">
        <v>8.01</v>
      </c>
      <c r="CW11" s="15">
        <v>134</v>
      </c>
      <c r="CX11" s="16">
        <v>7.55</v>
      </c>
      <c r="CY11" s="15">
        <v>135</v>
      </c>
      <c r="CZ11" s="16">
        <v>7.6</v>
      </c>
      <c r="DA11" s="15">
        <v>126</v>
      </c>
      <c r="DB11" s="16">
        <v>7.09</v>
      </c>
      <c r="DC11" s="15">
        <v>127</v>
      </c>
      <c r="DD11" s="16">
        <v>7.1499999999999995</v>
      </c>
    </row>
    <row r="12" spans="1:108" ht="18" customHeight="1" x14ac:dyDescent="0.3">
      <c r="A12" s="10" t="s">
        <v>27</v>
      </c>
      <c r="B12" s="10" t="s">
        <v>14</v>
      </c>
      <c r="C12" s="18">
        <v>194</v>
      </c>
      <c r="D12" s="19">
        <v>11.03</v>
      </c>
      <c r="E12" s="18">
        <v>159</v>
      </c>
      <c r="F12" s="19">
        <v>8.99</v>
      </c>
      <c r="G12" s="18">
        <v>161</v>
      </c>
      <c r="H12" s="19">
        <v>9.11</v>
      </c>
      <c r="I12" s="18">
        <v>177</v>
      </c>
      <c r="J12" s="19">
        <v>10.029999999999999</v>
      </c>
      <c r="K12" s="18">
        <v>195</v>
      </c>
      <c r="L12" s="20">
        <v>11.08</v>
      </c>
      <c r="M12" s="18">
        <v>203</v>
      </c>
      <c r="N12" s="20">
        <v>11.55</v>
      </c>
      <c r="O12" s="18">
        <v>207</v>
      </c>
      <c r="P12" s="20">
        <v>11.79</v>
      </c>
      <c r="Q12" s="18">
        <v>204</v>
      </c>
      <c r="R12" s="20">
        <v>11.61</v>
      </c>
      <c r="S12" s="18">
        <v>190</v>
      </c>
      <c r="T12" s="20">
        <v>10.79</v>
      </c>
      <c r="U12" s="18">
        <v>171</v>
      </c>
      <c r="V12" s="20">
        <v>9.69</v>
      </c>
      <c r="W12" s="18">
        <v>165</v>
      </c>
      <c r="X12" s="20">
        <v>9.34</v>
      </c>
      <c r="Y12" s="18">
        <v>167</v>
      </c>
      <c r="Z12" s="20">
        <v>9.4499999999999993</v>
      </c>
      <c r="AA12" s="18">
        <v>170</v>
      </c>
      <c r="AB12" s="20">
        <v>9.6300000000000008</v>
      </c>
      <c r="AC12" s="18">
        <v>155</v>
      </c>
      <c r="AD12" s="20">
        <v>8.76</v>
      </c>
      <c r="AE12" s="18">
        <v>144</v>
      </c>
      <c r="AF12" s="20">
        <v>8.1199999999999992</v>
      </c>
      <c r="AG12" s="18">
        <v>144</v>
      </c>
      <c r="AH12" s="20">
        <v>8.1199999999999992</v>
      </c>
      <c r="AI12" s="18">
        <v>153</v>
      </c>
      <c r="AJ12" s="20">
        <v>8.64</v>
      </c>
      <c r="AK12" s="18">
        <v>159</v>
      </c>
      <c r="AL12" s="20">
        <v>8.99</v>
      </c>
      <c r="AM12" s="18">
        <v>154</v>
      </c>
      <c r="AN12" s="20">
        <v>8.6999999999999993</v>
      </c>
      <c r="AO12" s="18">
        <v>168</v>
      </c>
      <c r="AP12" s="20">
        <v>9.51</v>
      </c>
      <c r="AQ12" s="18">
        <v>181</v>
      </c>
      <c r="AR12" s="20">
        <v>10.27</v>
      </c>
      <c r="AS12" s="18">
        <v>190</v>
      </c>
      <c r="AT12" s="20">
        <v>10.79</v>
      </c>
      <c r="AU12" s="18">
        <v>179</v>
      </c>
      <c r="AV12" s="20">
        <v>10.15</v>
      </c>
      <c r="AW12" s="18">
        <v>164</v>
      </c>
      <c r="AX12" s="20">
        <v>9.2799999999999994</v>
      </c>
      <c r="AY12" s="18">
        <v>154</v>
      </c>
      <c r="AZ12" s="20">
        <v>8.6999999999999993</v>
      </c>
      <c r="BA12" s="18">
        <v>142</v>
      </c>
      <c r="BB12" s="20">
        <v>8.01</v>
      </c>
      <c r="BC12" s="18">
        <v>140</v>
      </c>
      <c r="BD12" s="20">
        <v>7.89</v>
      </c>
      <c r="BE12" s="18">
        <v>136</v>
      </c>
      <c r="BF12" s="20">
        <v>7.66</v>
      </c>
      <c r="BG12" s="18">
        <v>128</v>
      </c>
      <c r="BH12" s="20">
        <v>7.2</v>
      </c>
      <c r="BI12" s="18">
        <v>124</v>
      </c>
      <c r="BJ12" s="20">
        <v>6.97</v>
      </c>
      <c r="BK12" s="18">
        <v>131</v>
      </c>
      <c r="BL12" s="20">
        <v>7.37</v>
      </c>
      <c r="BM12" s="18">
        <v>136</v>
      </c>
      <c r="BN12" s="20">
        <v>7.66</v>
      </c>
      <c r="BO12" s="18">
        <v>146</v>
      </c>
      <c r="BP12" s="20">
        <v>8.24</v>
      </c>
      <c r="BQ12" s="18">
        <v>158</v>
      </c>
      <c r="BR12" s="20">
        <v>8.93</v>
      </c>
      <c r="BS12" s="18">
        <v>155</v>
      </c>
      <c r="BT12" s="20">
        <v>8.76</v>
      </c>
      <c r="BU12" s="18">
        <v>155</v>
      </c>
      <c r="BV12" s="19">
        <v>8.76</v>
      </c>
      <c r="BW12" s="18">
        <v>150</v>
      </c>
      <c r="BX12" s="19">
        <v>8.4700000000000006</v>
      </c>
      <c r="BY12" s="18">
        <v>165</v>
      </c>
      <c r="BZ12" s="19">
        <v>9.34</v>
      </c>
      <c r="CA12" s="18">
        <v>182</v>
      </c>
      <c r="CB12" s="19">
        <v>10.33</v>
      </c>
      <c r="CC12" s="18">
        <v>182</v>
      </c>
      <c r="CD12" s="19">
        <v>10.33</v>
      </c>
      <c r="CE12" s="18">
        <v>163</v>
      </c>
      <c r="CF12" s="19">
        <v>9.2200000000000006</v>
      </c>
      <c r="CG12" s="18">
        <v>147</v>
      </c>
      <c r="CH12" s="19">
        <v>8.3000000000000007</v>
      </c>
      <c r="CI12" s="18">
        <v>147</v>
      </c>
      <c r="CJ12" s="19">
        <v>8.3000000000000007</v>
      </c>
      <c r="CK12" s="18">
        <v>146</v>
      </c>
      <c r="CL12" s="19">
        <v>8.24</v>
      </c>
      <c r="CM12" s="18">
        <v>147</v>
      </c>
      <c r="CN12" s="19">
        <v>8.3000000000000007</v>
      </c>
      <c r="CO12" s="18">
        <v>151</v>
      </c>
      <c r="CP12" s="19">
        <v>8.5299999999999994</v>
      </c>
      <c r="CQ12" s="18">
        <v>160</v>
      </c>
      <c r="CR12" s="19">
        <v>9.0500000000000007</v>
      </c>
      <c r="CS12" s="18">
        <v>171</v>
      </c>
      <c r="CT12" s="19">
        <v>9.69</v>
      </c>
      <c r="CU12" s="18">
        <v>164</v>
      </c>
      <c r="CV12" s="19">
        <v>9.2799999999999994</v>
      </c>
      <c r="CW12" s="18">
        <v>156</v>
      </c>
      <c r="CX12" s="19">
        <v>8.82</v>
      </c>
      <c r="CY12" s="18">
        <v>156</v>
      </c>
      <c r="CZ12" s="19">
        <v>8.82</v>
      </c>
      <c r="DA12" s="18">
        <v>147</v>
      </c>
      <c r="DB12" s="19">
        <v>8.3000000000000007</v>
      </c>
      <c r="DC12" s="18">
        <v>147</v>
      </c>
      <c r="DD12" s="19">
        <v>8.3000000000000007</v>
      </c>
    </row>
    <row r="13" spans="1:108" ht="18" customHeight="1" x14ac:dyDescent="0.3">
      <c r="A13" s="14" t="s">
        <v>28</v>
      </c>
      <c r="B13" s="14" t="s">
        <v>15</v>
      </c>
      <c r="C13" s="15">
        <v>208</v>
      </c>
      <c r="D13" s="16">
        <v>11.85</v>
      </c>
      <c r="E13" s="15">
        <v>174</v>
      </c>
      <c r="F13" s="16">
        <v>9.86</v>
      </c>
      <c r="G13" s="15">
        <v>180</v>
      </c>
      <c r="H13" s="16">
        <v>10.210000000000001</v>
      </c>
      <c r="I13" s="15">
        <v>198</v>
      </c>
      <c r="J13" s="16">
        <v>11.26</v>
      </c>
      <c r="K13" s="15">
        <v>217</v>
      </c>
      <c r="L13" s="17">
        <v>12.38</v>
      </c>
      <c r="M13" s="15">
        <v>224</v>
      </c>
      <c r="N13" s="17">
        <v>12.79</v>
      </c>
      <c r="O13" s="15">
        <v>227</v>
      </c>
      <c r="P13" s="17">
        <v>12.97</v>
      </c>
      <c r="Q13" s="15">
        <v>222</v>
      </c>
      <c r="R13" s="17">
        <v>12.67</v>
      </c>
      <c r="S13" s="15">
        <v>209</v>
      </c>
      <c r="T13" s="17">
        <v>11.91</v>
      </c>
      <c r="U13" s="15">
        <v>192</v>
      </c>
      <c r="V13" s="17">
        <v>10.91</v>
      </c>
      <c r="W13" s="15">
        <v>184</v>
      </c>
      <c r="X13" s="17">
        <v>10.44</v>
      </c>
      <c r="Y13" s="15">
        <v>186</v>
      </c>
      <c r="Z13" s="17">
        <v>10.56</v>
      </c>
      <c r="AA13" s="15">
        <v>194</v>
      </c>
      <c r="AB13" s="17">
        <v>11.03</v>
      </c>
      <c r="AC13" s="15">
        <v>178</v>
      </c>
      <c r="AD13" s="17">
        <v>10.09</v>
      </c>
      <c r="AE13" s="15">
        <v>168</v>
      </c>
      <c r="AF13" s="17">
        <v>9.51</v>
      </c>
      <c r="AG13" s="15">
        <v>166</v>
      </c>
      <c r="AH13" s="17">
        <v>9.39</v>
      </c>
      <c r="AI13" s="15">
        <v>172</v>
      </c>
      <c r="AJ13" s="17">
        <v>9.74</v>
      </c>
      <c r="AK13" s="15">
        <v>179</v>
      </c>
      <c r="AL13" s="17">
        <v>10.15</v>
      </c>
      <c r="AM13" s="15">
        <v>167</v>
      </c>
      <c r="AN13" s="17">
        <v>9.4499999999999993</v>
      </c>
      <c r="AO13" s="15">
        <v>181</v>
      </c>
      <c r="AP13" s="17">
        <v>10.27</v>
      </c>
      <c r="AQ13" s="15">
        <v>199</v>
      </c>
      <c r="AR13" s="17">
        <v>11.32</v>
      </c>
      <c r="AS13" s="15">
        <v>212</v>
      </c>
      <c r="AT13" s="17">
        <v>12.08</v>
      </c>
      <c r="AU13" s="15">
        <v>198</v>
      </c>
      <c r="AV13" s="17">
        <v>11.26</v>
      </c>
      <c r="AW13" s="15">
        <v>179</v>
      </c>
      <c r="AX13" s="17">
        <v>10.15</v>
      </c>
      <c r="AY13" s="15">
        <v>168</v>
      </c>
      <c r="AZ13" s="17">
        <v>9.51</v>
      </c>
      <c r="BA13" s="15">
        <v>133</v>
      </c>
      <c r="BB13" s="17">
        <v>7.49</v>
      </c>
      <c r="BC13" s="15">
        <v>146</v>
      </c>
      <c r="BD13" s="17">
        <v>8.24</v>
      </c>
      <c r="BE13" s="15">
        <v>154</v>
      </c>
      <c r="BF13" s="17">
        <v>8.6999999999999993</v>
      </c>
      <c r="BG13" s="15">
        <v>146</v>
      </c>
      <c r="BH13" s="17">
        <v>8.24</v>
      </c>
      <c r="BI13" s="15">
        <v>142</v>
      </c>
      <c r="BJ13" s="17">
        <v>8.01</v>
      </c>
      <c r="BK13" s="15">
        <v>149</v>
      </c>
      <c r="BL13" s="17">
        <v>8.41</v>
      </c>
      <c r="BM13" s="15">
        <v>158</v>
      </c>
      <c r="BN13" s="17">
        <v>8.93</v>
      </c>
      <c r="BO13" s="15">
        <v>174</v>
      </c>
      <c r="BP13" s="17">
        <v>9.86</v>
      </c>
      <c r="BQ13" s="15">
        <v>188</v>
      </c>
      <c r="BR13" s="17">
        <v>10.68</v>
      </c>
      <c r="BS13" s="15">
        <v>185</v>
      </c>
      <c r="BT13" s="17">
        <v>10.5</v>
      </c>
      <c r="BU13" s="15">
        <v>182</v>
      </c>
      <c r="BV13" s="16">
        <v>10.33</v>
      </c>
      <c r="BW13" s="15">
        <v>176</v>
      </c>
      <c r="BX13" s="16">
        <v>9.98</v>
      </c>
      <c r="BY13" s="15">
        <v>187</v>
      </c>
      <c r="BZ13" s="16">
        <v>10.62</v>
      </c>
      <c r="CA13" s="15">
        <v>206</v>
      </c>
      <c r="CB13" s="16">
        <v>11.73</v>
      </c>
      <c r="CC13" s="15">
        <v>202</v>
      </c>
      <c r="CD13" s="16">
        <v>11.49</v>
      </c>
      <c r="CE13" s="15">
        <v>183</v>
      </c>
      <c r="CF13" s="16">
        <v>10.38</v>
      </c>
      <c r="CG13" s="15">
        <v>170</v>
      </c>
      <c r="CH13" s="16">
        <v>9.6300000000000008</v>
      </c>
      <c r="CI13" s="15">
        <v>173</v>
      </c>
      <c r="CJ13" s="16">
        <v>9.8000000000000007</v>
      </c>
      <c r="CK13" s="15">
        <v>175</v>
      </c>
      <c r="CL13" s="16">
        <v>9.92</v>
      </c>
      <c r="CM13" s="15">
        <v>177</v>
      </c>
      <c r="CN13" s="16">
        <v>10.029999999999999</v>
      </c>
      <c r="CO13" s="15">
        <v>178</v>
      </c>
      <c r="CP13" s="16">
        <v>10.09</v>
      </c>
      <c r="CQ13" s="15">
        <v>187</v>
      </c>
      <c r="CR13" s="16">
        <v>10.62</v>
      </c>
      <c r="CS13" s="15">
        <v>202</v>
      </c>
      <c r="CT13" s="16">
        <v>11.49</v>
      </c>
      <c r="CU13" s="15">
        <v>193</v>
      </c>
      <c r="CV13" s="16">
        <v>10.97</v>
      </c>
      <c r="CW13" s="15">
        <v>179</v>
      </c>
      <c r="CX13" s="16">
        <v>10.15</v>
      </c>
      <c r="CY13" s="15">
        <v>179</v>
      </c>
      <c r="CZ13" s="16">
        <v>10.15</v>
      </c>
      <c r="DA13" s="15">
        <v>167</v>
      </c>
      <c r="DB13" s="16">
        <v>9.4499999999999993</v>
      </c>
      <c r="DC13" s="15">
        <v>166</v>
      </c>
      <c r="DD13" s="16">
        <v>9.39</v>
      </c>
    </row>
    <row r="14" spans="1:108" ht="18" customHeight="1" x14ac:dyDescent="0.3">
      <c r="A14" s="10" t="s">
        <v>29</v>
      </c>
      <c r="B14" s="10" t="s">
        <v>16</v>
      </c>
      <c r="C14" s="18">
        <v>234</v>
      </c>
      <c r="D14" s="19">
        <v>13.38</v>
      </c>
      <c r="E14" s="18">
        <v>196</v>
      </c>
      <c r="F14" s="19">
        <v>11.14</v>
      </c>
      <c r="G14" s="18">
        <v>202</v>
      </c>
      <c r="H14" s="19">
        <v>11.49</v>
      </c>
      <c r="I14" s="18">
        <v>222</v>
      </c>
      <c r="J14" s="19">
        <v>12.67</v>
      </c>
      <c r="K14" s="18">
        <v>244</v>
      </c>
      <c r="L14" s="20">
        <v>13.97</v>
      </c>
      <c r="M14" s="18">
        <v>261</v>
      </c>
      <c r="N14" s="20">
        <v>14.98</v>
      </c>
      <c r="O14" s="18">
        <v>266</v>
      </c>
      <c r="P14" s="20">
        <v>15.28</v>
      </c>
      <c r="Q14" s="18">
        <v>263</v>
      </c>
      <c r="R14" s="20">
        <v>15.1</v>
      </c>
      <c r="S14" s="18">
        <v>240</v>
      </c>
      <c r="T14" s="20">
        <v>13.73</v>
      </c>
      <c r="U14" s="18">
        <v>215</v>
      </c>
      <c r="V14" s="20">
        <v>12.26</v>
      </c>
      <c r="W14" s="18">
        <v>205</v>
      </c>
      <c r="X14" s="20">
        <v>11.67</v>
      </c>
      <c r="Y14" s="18">
        <v>208</v>
      </c>
      <c r="Z14" s="20">
        <v>11.85</v>
      </c>
      <c r="AA14" s="18">
        <v>214</v>
      </c>
      <c r="AB14" s="20">
        <v>12.2</v>
      </c>
      <c r="AC14" s="18">
        <v>194</v>
      </c>
      <c r="AD14" s="20">
        <v>11.03</v>
      </c>
      <c r="AE14" s="18">
        <v>183</v>
      </c>
      <c r="AF14" s="20">
        <v>10.38</v>
      </c>
      <c r="AG14" s="18">
        <v>185</v>
      </c>
      <c r="AH14" s="20">
        <v>10.5</v>
      </c>
      <c r="AI14" s="18">
        <v>193</v>
      </c>
      <c r="AJ14" s="20">
        <v>10.97</v>
      </c>
      <c r="AK14" s="18">
        <v>201</v>
      </c>
      <c r="AL14" s="20">
        <v>11.44</v>
      </c>
      <c r="AM14" s="18">
        <v>187</v>
      </c>
      <c r="AN14" s="20">
        <v>10.62</v>
      </c>
      <c r="AO14" s="18">
        <v>199</v>
      </c>
      <c r="AP14" s="20">
        <v>11.32</v>
      </c>
      <c r="AQ14" s="18">
        <v>219</v>
      </c>
      <c r="AR14" s="20">
        <v>12.49</v>
      </c>
      <c r="AS14" s="18">
        <v>236</v>
      </c>
      <c r="AT14" s="20">
        <v>13.5</v>
      </c>
      <c r="AU14" s="18">
        <v>220</v>
      </c>
      <c r="AV14" s="20">
        <v>12.55</v>
      </c>
      <c r="AW14" s="18">
        <v>200</v>
      </c>
      <c r="AX14" s="20">
        <v>11.38</v>
      </c>
      <c r="AY14" s="18">
        <v>186</v>
      </c>
      <c r="AZ14" s="20">
        <v>10.56</v>
      </c>
      <c r="BA14" s="18">
        <v>151</v>
      </c>
      <c r="BB14" s="20">
        <v>8.5299999999999994</v>
      </c>
      <c r="BC14" s="18">
        <v>166</v>
      </c>
      <c r="BD14" s="20">
        <v>9.39</v>
      </c>
      <c r="BE14" s="18">
        <v>177</v>
      </c>
      <c r="BF14" s="20">
        <v>10.029999999999999</v>
      </c>
      <c r="BG14" s="18">
        <v>171</v>
      </c>
      <c r="BH14" s="20">
        <v>9.69</v>
      </c>
      <c r="BI14" s="18">
        <v>167</v>
      </c>
      <c r="BJ14" s="20">
        <v>9.4499999999999993</v>
      </c>
      <c r="BK14" s="18">
        <v>174</v>
      </c>
      <c r="BL14" s="20">
        <v>9.86</v>
      </c>
      <c r="BM14" s="18">
        <v>187</v>
      </c>
      <c r="BN14" s="20">
        <v>10.62</v>
      </c>
      <c r="BO14" s="18">
        <v>202</v>
      </c>
      <c r="BP14" s="20">
        <v>11.49</v>
      </c>
      <c r="BQ14" s="18">
        <v>219</v>
      </c>
      <c r="BR14" s="20">
        <v>12.49</v>
      </c>
      <c r="BS14" s="18">
        <v>223</v>
      </c>
      <c r="BT14" s="20">
        <v>12.73</v>
      </c>
      <c r="BU14" s="18">
        <v>214</v>
      </c>
      <c r="BV14" s="19">
        <v>12.2</v>
      </c>
      <c r="BW14" s="18">
        <v>209</v>
      </c>
      <c r="BX14" s="19">
        <v>11.91</v>
      </c>
      <c r="BY14" s="18">
        <v>219</v>
      </c>
      <c r="BZ14" s="19">
        <v>12.49</v>
      </c>
      <c r="CA14" s="18">
        <v>241</v>
      </c>
      <c r="CB14" s="19">
        <v>13.79</v>
      </c>
      <c r="CC14" s="18">
        <v>231</v>
      </c>
      <c r="CD14" s="19">
        <v>13.2</v>
      </c>
      <c r="CE14" s="18">
        <v>216</v>
      </c>
      <c r="CF14" s="19">
        <v>12.32</v>
      </c>
      <c r="CG14" s="18">
        <v>200</v>
      </c>
      <c r="CH14" s="19">
        <v>11.38</v>
      </c>
      <c r="CI14" s="18">
        <v>198</v>
      </c>
      <c r="CJ14" s="19">
        <v>11.26</v>
      </c>
      <c r="CK14" s="18">
        <v>202</v>
      </c>
      <c r="CL14" s="19">
        <v>11.49</v>
      </c>
      <c r="CM14" s="18">
        <v>201</v>
      </c>
      <c r="CN14" s="19">
        <v>11.44</v>
      </c>
      <c r="CO14" s="18">
        <v>207</v>
      </c>
      <c r="CP14" s="19">
        <v>11.79</v>
      </c>
      <c r="CQ14" s="18">
        <v>214</v>
      </c>
      <c r="CR14" s="19">
        <v>12.2</v>
      </c>
      <c r="CS14" s="18">
        <v>229</v>
      </c>
      <c r="CT14" s="19">
        <v>13.08</v>
      </c>
      <c r="CU14" s="18">
        <v>218</v>
      </c>
      <c r="CV14" s="19">
        <v>12.43</v>
      </c>
      <c r="CW14" s="18">
        <v>207</v>
      </c>
      <c r="CX14" s="19">
        <v>11.79</v>
      </c>
      <c r="CY14" s="18">
        <v>205</v>
      </c>
      <c r="CZ14" s="19">
        <v>11.67</v>
      </c>
      <c r="DA14" s="18">
        <v>195</v>
      </c>
      <c r="DB14" s="19">
        <v>11.08</v>
      </c>
      <c r="DC14" s="18">
        <v>195</v>
      </c>
      <c r="DD14" s="19">
        <v>11.08</v>
      </c>
    </row>
    <row r="15" spans="1:108" ht="18" customHeight="1" x14ac:dyDescent="0.3">
      <c r="A15" s="14" t="s">
        <v>30</v>
      </c>
      <c r="B15" s="14" t="s">
        <v>17</v>
      </c>
      <c r="C15" s="15">
        <v>236</v>
      </c>
      <c r="D15" s="16">
        <v>13.5</v>
      </c>
      <c r="E15" s="15">
        <v>204</v>
      </c>
      <c r="F15" s="16">
        <v>11.61</v>
      </c>
      <c r="G15" s="15">
        <v>210</v>
      </c>
      <c r="H15" s="16">
        <v>11.96</v>
      </c>
      <c r="I15" s="15">
        <v>231</v>
      </c>
      <c r="J15" s="16">
        <v>13.2</v>
      </c>
      <c r="K15" s="15">
        <v>252</v>
      </c>
      <c r="L15" s="17">
        <v>14.45</v>
      </c>
      <c r="M15" s="15">
        <v>268</v>
      </c>
      <c r="N15" s="17">
        <v>15.4</v>
      </c>
      <c r="O15" s="15">
        <v>275</v>
      </c>
      <c r="P15" s="17">
        <v>15.82</v>
      </c>
      <c r="Q15" s="15">
        <v>271</v>
      </c>
      <c r="R15" s="17">
        <v>15.58</v>
      </c>
      <c r="S15" s="15">
        <v>255</v>
      </c>
      <c r="T15" s="17">
        <v>14.63</v>
      </c>
      <c r="U15" s="15">
        <v>231</v>
      </c>
      <c r="V15" s="17">
        <v>13.2</v>
      </c>
      <c r="W15" s="15">
        <v>218</v>
      </c>
      <c r="X15" s="17">
        <v>12.43</v>
      </c>
      <c r="Y15" s="15">
        <v>219</v>
      </c>
      <c r="Z15" s="17">
        <v>12.49</v>
      </c>
      <c r="AA15" s="15">
        <v>223</v>
      </c>
      <c r="AB15" s="17">
        <v>12.73</v>
      </c>
      <c r="AC15" s="15">
        <v>206</v>
      </c>
      <c r="AD15" s="17">
        <v>11.73</v>
      </c>
      <c r="AE15" s="15">
        <v>196</v>
      </c>
      <c r="AF15" s="17">
        <v>11.14</v>
      </c>
      <c r="AG15" s="15">
        <v>195</v>
      </c>
      <c r="AH15" s="17">
        <v>11.08</v>
      </c>
      <c r="AI15" s="15">
        <v>208</v>
      </c>
      <c r="AJ15" s="17">
        <v>11.85</v>
      </c>
      <c r="AK15" s="15">
        <v>217</v>
      </c>
      <c r="AL15" s="17">
        <v>12.38</v>
      </c>
      <c r="AM15" s="15">
        <v>202</v>
      </c>
      <c r="AN15" s="17">
        <v>11.49</v>
      </c>
      <c r="AO15" s="15">
        <v>214</v>
      </c>
      <c r="AP15" s="17">
        <v>12.2</v>
      </c>
      <c r="AQ15" s="15">
        <v>233</v>
      </c>
      <c r="AR15" s="17">
        <v>13.32</v>
      </c>
      <c r="AS15" s="15">
        <v>247</v>
      </c>
      <c r="AT15" s="17">
        <v>14.15</v>
      </c>
      <c r="AU15" s="15">
        <v>228</v>
      </c>
      <c r="AV15" s="17">
        <v>13.02</v>
      </c>
      <c r="AW15" s="15">
        <v>215</v>
      </c>
      <c r="AX15" s="17">
        <v>12.26</v>
      </c>
      <c r="AY15" s="15">
        <v>202</v>
      </c>
      <c r="AZ15" s="17">
        <v>11.49</v>
      </c>
      <c r="BA15" s="15">
        <v>168</v>
      </c>
      <c r="BB15" s="17">
        <v>9.51</v>
      </c>
      <c r="BC15" s="15">
        <v>185</v>
      </c>
      <c r="BD15" s="17">
        <v>10.5</v>
      </c>
      <c r="BE15" s="15">
        <v>190</v>
      </c>
      <c r="BF15" s="17">
        <v>10.79</v>
      </c>
      <c r="BG15" s="15">
        <v>186</v>
      </c>
      <c r="BH15" s="17">
        <v>10.56</v>
      </c>
      <c r="BI15" s="15">
        <v>182</v>
      </c>
      <c r="BJ15" s="17">
        <v>10.33</v>
      </c>
      <c r="BK15" s="15">
        <v>185</v>
      </c>
      <c r="BL15" s="17">
        <v>10.5</v>
      </c>
      <c r="BM15" s="15">
        <v>194</v>
      </c>
      <c r="BN15" s="17">
        <v>11.03</v>
      </c>
      <c r="BO15" s="15">
        <v>207</v>
      </c>
      <c r="BP15" s="17">
        <v>11.79</v>
      </c>
      <c r="BQ15" s="15">
        <v>225</v>
      </c>
      <c r="BR15" s="17">
        <v>12.85</v>
      </c>
      <c r="BS15" s="15">
        <v>228</v>
      </c>
      <c r="BT15" s="17">
        <v>13.02</v>
      </c>
      <c r="BU15" s="15">
        <v>224</v>
      </c>
      <c r="BV15" s="16">
        <v>12.79</v>
      </c>
      <c r="BW15" s="15">
        <v>226</v>
      </c>
      <c r="BX15" s="16">
        <v>12.91</v>
      </c>
      <c r="BY15" s="15">
        <v>236</v>
      </c>
      <c r="BZ15" s="16">
        <v>13.5</v>
      </c>
      <c r="CA15" s="15">
        <v>260</v>
      </c>
      <c r="CB15" s="16">
        <v>14.92</v>
      </c>
      <c r="CC15" s="15">
        <v>255</v>
      </c>
      <c r="CD15" s="16">
        <v>14.63</v>
      </c>
      <c r="CE15" s="15">
        <v>237</v>
      </c>
      <c r="CF15" s="16">
        <v>13.56</v>
      </c>
      <c r="CG15" s="15">
        <v>223</v>
      </c>
      <c r="CH15" s="16">
        <v>12.73</v>
      </c>
      <c r="CI15" s="15">
        <v>217</v>
      </c>
      <c r="CJ15" s="16">
        <v>12.38</v>
      </c>
      <c r="CK15" s="15">
        <v>221</v>
      </c>
      <c r="CL15" s="16">
        <v>12.61</v>
      </c>
      <c r="CM15" s="15">
        <v>222</v>
      </c>
      <c r="CN15" s="16">
        <v>12.67</v>
      </c>
      <c r="CO15" s="15">
        <v>221</v>
      </c>
      <c r="CP15" s="16">
        <v>12.61</v>
      </c>
      <c r="CQ15" s="15">
        <v>225</v>
      </c>
      <c r="CR15" s="16">
        <v>12.85</v>
      </c>
      <c r="CS15" s="15">
        <v>238</v>
      </c>
      <c r="CT15" s="16">
        <v>13.62</v>
      </c>
      <c r="CU15" s="15">
        <v>227</v>
      </c>
      <c r="CV15" s="16">
        <v>12.97</v>
      </c>
      <c r="CW15" s="15">
        <v>225</v>
      </c>
      <c r="CX15" s="16">
        <v>12.85</v>
      </c>
      <c r="CY15" s="15">
        <v>223</v>
      </c>
      <c r="CZ15" s="16">
        <v>12.73</v>
      </c>
      <c r="DA15" s="15">
        <v>208</v>
      </c>
      <c r="DB15" s="16">
        <v>11.85</v>
      </c>
      <c r="DC15" s="15">
        <v>207</v>
      </c>
      <c r="DD15" s="16">
        <v>11.790000000000001</v>
      </c>
    </row>
    <row r="16" spans="1:108" ht="18" customHeight="1" x14ac:dyDescent="0.3">
      <c r="A16" s="10" t="s">
        <v>31</v>
      </c>
      <c r="B16" s="10" t="s">
        <v>18</v>
      </c>
      <c r="C16" s="18">
        <v>252</v>
      </c>
      <c r="D16" s="19">
        <v>14.45</v>
      </c>
      <c r="E16" s="18">
        <v>220</v>
      </c>
      <c r="F16" s="19">
        <v>12.55</v>
      </c>
      <c r="G16" s="18">
        <v>228</v>
      </c>
      <c r="H16" s="19">
        <v>13.02</v>
      </c>
      <c r="I16" s="18">
        <v>251</v>
      </c>
      <c r="J16" s="19">
        <v>14.39</v>
      </c>
      <c r="K16" s="18">
        <v>276</v>
      </c>
      <c r="L16" s="20">
        <v>15.88</v>
      </c>
      <c r="M16" s="18">
        <v>297</v>
      </c>
      <c r="N16" s="20">
        <v>17.14</v>
      </c>
      <c r="O16" s="18">
        <v>300</v>
      </c>
      <c r="P16" s="20">
        <v>17.32</v>
      </c>
      <c r="Q16" s="18">
        <v>303</v>
      </c>
      <c r="R16" s="20">
        <v>17.5</v>
      </c>
      <c r="S16" s="18">
        <v>285</v>
      </c>
      <c r="T16" s="20">
        <v>16.420000000000002</v>
      </c>
      <c r="U16" s="18">
        <v>261</v>
      </c>
      <c r="V16" s="20">
        <v>14.98</v>
      </c>
      <c r="W16" s="18">
        <v>248</v>
      </c>
      <c r="X16" s="20">
        <v>14.21</v>
      </c>
      <c r="Y16" s="18">
        <v>241</v>
      </c>
      <c r="Z16" s="20">
        <v>13.79</v>
      </c>
      <c r="AA16" s="18">
        <v>244</v>
      </c>
      <c r="AB16" s="20">
        <v>13.97</v>
      </c>
      <c r="AC16" s="18">
        <v>228</v>
      </c>
      <c r="AD16" s="20">
        <v>13.02</v>
      </c>
      <c r="AE16" s="18">
        <v>217</v>
      </c>
      <c r="AF16" s="20">
        <v>12.38</v>
      </c>
      <c r="AG16" s="18">
        <v>217</v>
      </c>
      <c r="AH16" s="20">
        <v>12.38</v>
      </c>
      <c r="AI16" s="18">
        <v>234</v>
      </c>
      <c r="AJ16" s="20">
        <v>13.38</v>
      </c>
      <c r="AK16" s="18">
        <v>238</v>
      </c>
      <c r="AL16" s="20">
        <v>13.62</v>
      </c>
      <c r="AM16" s="18">
        <v>230</v>
      </c>
      <c r="AN16" s="20">
        <v>13.14</v>
      </c>
      <c r="AO16" s="18">
        <v>238</v>
      </c>
      <c r="AP16" s="20">
        <v>13.62</v>
      </c>
      <c r="AQ16" s="18">
        <v>256</v>
      </c>
      <c r="AR16" s="20">
        <v>14.69</v>
      </c>
      <c r="AS16" s="18">
        <v>277</v>
      </c>
      <c r="AT16" s="20">
        <v>15.94</v>
      </c>
      <c r="AU16" s="18">
        <v>263</v>
      </c>
      <c r="AV16" s="20">
        <v>15.1</v>
      </c>
      <c r="AW16" s="18">
        <v>244</v>
      </c>
      <c r="AX16" s="20">
        <v>13.97</v>
      </c>
      <c r="AY16" s="18">
        <v>229</v>
      </c>
      <c r="AZ16" s="20">
        <v>13.08</v>
      </c>
      <c r="BA16" s="18">
        <v>213</v>
      </c>
      <c r="BB16" s="20">
        <v>12.14</v>
      </c>
      <c r="BC16" s="18">
        <v>212</v>
      </c>
      <c r="BD16" s="20">
        <v>12.08</v>
      </c>
      <c r="BE16" s="18">
        <v>215</v>
      </c>
      <c r="BF16" s="20">
        <v>12.26</v>
      </c>
      <c r="BG16" s="18">
        <v>207</v>
      </c>
      <c r="BH16" s="20">
        <v>11.79</v>
      </c>
      <c r="BI16" s="18">
        <v>205</v>
      </c>
      <c r="BJ16" s="20">
        <v>11.67</v>
      </c>
      <c r="BK16" s="18">
        <v>208</v>
      </c>
      <c r="BL16" s="20">
        <v>11.85</v>
      </c>
      <c r="BM16" s="18">
        <v>211</v>
      </c>
      <c r="BN16" s="20">
        <v>12.02</v>
      </c>
      <c r="BO16" s="18">
        <v>231</v>
      </c>
      <c r="BP16" s="20">
        <v>13.2</v>
      </c>
      <c r="BQ16" s="18">
        <v>254</v>
      </c>
      <c r="BR16" s="20">
        <v>14.57</v>
      </c>
      <c r="BS16" s="18">
        <v>257</v>
      </c>
      <c r="BT16" s="20">
        <v>14.74</v>
      </c>
      <c r="BU16" s="18">
        <v>253</v>
      </c>
      <c r="BV16" s="19">
        <v>14.51</v>
      </c>
      <c r="BW16" s="18">
        <v>251</v>
      </c>
      <c r="BX16" s="19">
        <v>14.39</v>
      </c>
      <c r="BY16" s="18">
        <v>255</v>
      </c>
      <c r="BZ16" s="19">
        <v>14.63</v>
      </c>
      <c r="CA16" s="18">
        <v>281</v>
      </c>
      <c r="CB16" s="19">
        <v>16.18</v>
      </c>
      <c r="CC16" s="18">
        <v>278</v>
      </c>
      <c r="CD16" s="19">
        <v>16</v>
      </c>
      <c r="CE16" s="18">
        <v>269</v>
      </c>
      <c r="CF16" s="19">
        <v>15.46</v>
      </c>
      <c r="CG16" s="18">
        <v>246</v>
      </c>
      <c r="CH16" s="19">
        <v>14.09</v>
      </c>
      <c r="CI16" s="18">
        <v>237</v>
      </c>
      <c r="CJ16" s="19">
        <v>13.56</v>
      </c>
      <c r="CK16" s="18">
        <v>238</v>
      </c>
      <c r="CL16" s="19">
        <v>13.62</v>
      </c>
      <c r="CM16" s="18">
        <v>239</v>
      </c>
      <c r="CN16" s="19">
        <v>13.68</v>
      </c>
      <c r="CO16" s="18">
        <v>242</v>
      </c>
      <c r="CP16" s="19">
        <v>13.85</v>
      </c>
      <c r="CQ16" s="18">
        <v>251</v>
      </c>
      <c r="CR16" s="19">
        <v>14.39</v>
      </c>
      <c r="CS16" s="18">
        <v>268</v>
      </c>
      <c r="CT16" s="19">
        <v>15.4</v>
      </c>
      <c r="CU16" s="18">
        <v>265</v>
      </c>
      <c r="CV16" s="19">
        <v>15.22</v>
      </c>
      <c r="CW16" s="18">
        <v>260</v>
      </c>
      <c r="CX16" s="19">
        <v>14.92</v>
      </c>
      <c r="CY16" s="18">
        <v>264</v>
      </c>
      <c r="CZ16" s="19">
        <v>15.16</v>
      </c>
      <c r="DA16" s="18">
        <v>242</v>
      </c>
      <c r="DB16" s="19">
        <v>13.85</v>
      </c>
      <c r="DC16" s="18">
        <v>248</v>
      </c>
      <c r="DD16" s="19">
        <v>14.21</v>
      </c>
    </row>
    <row r="17" spans="1:108" ht="18" customHeight="1" thickBot="1" x14ac:dyDescent="0.35">
      <c r="A17" s="21" t="s">
        <v>32</v>
      </c>
      <c r="B17" s="21" t="s">
        <v>19</v>
      </c>
      <c r="C17" s="22">
        <v>257</v>
      </c>
      <c r="D17" s="23">
        <v>14.74</v>
      </c>
      <c r="E17" s="22">
        <v>226</v>
      </c>
      <c r="F17" s="23">
        <v>12.91</v>
      </c>
      <c r="G17" s="22">
        <v>234</v>
      </c>
      <c r="H17" s="23">
        <v>13.38</v>
      </c>
      <c r="I17" s="22">
        <v>257</v>
      </c>
      <c r="J17" s="23">
        <v>14.74</v>
      </c>
      <c r="K17" s="22">
        <v>282</v>
      </c>
      <c r="L17" s="24">
        <v>16.239999999999998</v>
      </c>
      <c r="M17" s="22">
        <v>304</v>
      </c>
      <c r="N17" s="24">
        <v>17.559999999999999</v>
      </c>
      <c r="O17" s="22">
        <v>307</v>
      </c>
      <c r="P17" s="24">
        <v>17.739999999999998</v>
      </c>
      <c r="Q17" s="22">
        <v>310</v>
      </c>
      <c r="R17" s="24">
        <v>17.920000000000002</v>
      </c>
      <c r="S17" s="22">
        <v>292</v>
      </c>
      <c r="T17" s="24">
        <v>16.84</v>
      </c>
      <c r="U17" s="22">
        <v>267</v>
      </c>
      <c r="V17" s="24">
        <v>15.34</v>
      </c>
      <c r="W17" s="22">
        <v>255</v>
      </c>
      <c r="X17" s="24">
        <v>14.63</v>
      </c>
      <c r="Y17" s="22">
        <v>248</v>
      </c>
      <c r="Z17" s="24">
        <v>14.21</v>
      </c>
      <c r="AA17" s="22">
        <v>250</v>
      </c>
      <c r="AB17" s="24">
        <v>14.33</v>
      </c>
      <c r="AC17" s="22">
        <v>234</v>
      </c>
      <c r="AD17" s="24">
        <v>13.38</v>
      </c>
      <c r="AE17" s="22">
        <v>223</v>
      </c>
      <c r="AF17" s="24">
        <v>12.73</v>
      </c>
      <c r="AG17" s="22">
        <v>222</v>
      </c>
      <c r="AH17" s="24">
        <v>12.67</v>
      </c>
      <c r="AI17" s="22">
        <v>240</v>
      </c>
      <c r="AJ17" s="24">
        <v>13.73</v>
      </c>
      <c r="AK17" s="22">
        <v>244</v>
      </c>
      <c r="AL17" s="24">
        <v>13.97</v>
      </c>
      <c r="AM17" s="22">
        <v>236</v>
      </c>
      <c r="AN17" s="24">
        <v>13.5</v>
      </c>
      <c r="AO17" s="22">
        <v>244</v>
      </c>
      <c r="AP17" s="24">
        <v>13.97</v>
      </c>
      <c r="AQ17" s="22">
        <v>262</v>
      </c>
      <c r="AR17" s="24">
        <v>15.04</v>
      </c>
      <c r="AS17" s="22">
        <v>283</v>
      </c>
      <c r="AT17" s="24">
        <v>16.3</v>
      </c>
      <c r="AU17" s="22">
        <v>269</v>
      </c>
      <c r="AV17" s="24">
        <v>15.46</v>
      </c>
      <c r="AW17" s="22">
        <v>250</v>
      </c>
      <c r="AX17" s="24">
        <v>14.33</v>
      </c>
      <c r="AY17" s="22">
        <v>235</v>
      </c>
      <c r="AZ17" s="24">
        <v>13.44</v>
      </c>
      <c r="BA17" s="22">
        <v>194</v>
      </c>
      <c r="BB17" s="24">
        <v>11.03</v>
      </c>
      <c r="BC17" s="22">
        <v>213</v>
      </c>
      <c r="BD17" s="24">
        <v>12.14</v>
      </c>
      <c r="BE17" s="22">
        <v>221</v>
      </c>
      <c r="BF17" s="24">
        <v>12.61</v>
      </c>
      <c r="BG17" s="22">
        <v>213</v>
      </c>
      <c r="BH17" s="24">
        <v>12.14</v>
      </c>
      <c r="BI17" s="22">
        <v>211</v>
      </c>
      <c r="BJ17" s="24">
        <v>12.02</v>
      </c>
      <c r="BK17" s="22">
        <v>214</v>
      </c>
      <c r="BL17" s="24">
        <v>12.2</v>
      </c>
      <c r="BM17" s="22">
        <v>217</v>
      </c>
      <c r="BN17" s="24">
        <v>12.38</v>
      </c>
      <c r="BO17" s="22">
        <v>237</v>
      </c>
      <c r="BP17" s="24">
        <v>13.56</v>
      </c>
      <c r="BQ17" s="22">
        <v>261</v>
      </c>
      <c r="BR17" s="24">
        <v>14.98</v>
      </c>
      <c r="BS17" s="22">
        <v>263</v>
      </c>
      <c r="BT17" s="24">
        <v>15.1</v>
      </c>
      <c r="BU17" s="22">
        <v>260</v>
      </c>
      <c r="BV17" s="23">
        <v>14.92</v>
      </c>
      <c r="BW17" s="22">
        <v>258</v>
      </c>
      <c r="BX17" s="23">
        <v>14.8</v>
      </c>
      <c r="BY17" s="22">
        <v>261</v>
      </c>
      <c r="BZ17" s="23">
        <v>14.98</v>
      </c>
      <c r="CA17" s="22">
        <v>287</v>
      </c>
      <c r="CB17" s="23">
        <v>16.54</v>
      </c>
      <c r="CC17" s="22">
        <v>284</v>
      </c>
      <c r="CD17" s="23">
        <v>16.36</v>
      </c>
      <c r="CE17" s="22">
        <v>276</v>
      </c>
      <c r="CF17" s="23">
        <v>15.88</v>
      </c>
      <c r="CG17" s="22">
        <v>253</v>
      </c>
      <c r="CH17" s="23">
        <v>14.51</v>
      </c>
      <c r="CI17" s="22">
        <v>244</v>
      </c>
      <c r="CJ17" s="23">
        <v>13.97</v>
      </c>
      <c r="CK17" s="22">
        <v>246</v>
      </c>
      <c r="CL17" s="23">
        <v>14.09</v>
      </c>
      <c r="CM17" s="22">
        <v>247</v>
      </c>
      <c r="CN17" s="23">
        <v>14.15</v>
      </c>
      <c r="CO17" s="22">
        <v>249</v>
      </c>
      <c r="CP17" s="23">
        <v>14.27</v>
      </c>
      <c r="CQ17" s="22">
        <v>258</v>
      </c>
      <c r="CR17" s="23">
        <v>14.8</v>
      </c>
      <c r="CS17" s="22">
        <v>275</v>
      </c>
      <c r="CT17" s="23">
        <v>15.82</v>
      </c>
      <c r="CU17" s="22">
        <v>272</v>
      </c>
      <c r="CV17" s="23">
        <v>15.64</v>
      </c>
      <c r="CW17" s="22">
        <v>268</v>
      </c>
      <c r="CX17" s="23">
        <v>15.4</v>
      </c>
      <c r="CY17" s="22">
        <v>271</v>
      </c>
      <c r="CZ17" s="23">
        <v>15.58</v>
      </c>
      <c r="DA17" s="22">
        <v>249</v>
      </c>
      <c r="DB17" s="23">
        <v>14.27</v>
      </c>
      <c r="DC17" s="22">
        <v>255</v>
      </c>
      <c r="DD17" s="23">
        <v>14.63</v>
      </c>
    </row>
    <row r="18" spans="1:108" x14ac:dyDescent="0.3">
      <c r="CB18" s="39"/>
      <c r="CC18" s="39"/>
      <c r="CD18" s="39"/>
    </row>
    <row r="20" spans="1:108" ht="12.75" customHeight="1" x14ac:dyDescent="0.3">
      <c r="A20" s="45" t="s">
        <v>22</v>
      </c>
      <c r="B20" s="45"/>
    </row>
    <row r="21" spans="1:108" ht="15.6" x14ac:dyDescent="0.3">
      <c r="A21" s="45"/>
      <c r="B21" s="45"/>
      <c r="CC21" s="40"/>
      <c r="CD21" s="40"/>
    </row>
    <row r="22" spans="1:108" ht="15.6" x14ac:dyDescent="0.3">
      <c r="A22" s="45"/>
      <c r="B22" s="45"/>
      <c r="CC22" s="40"/>
      <c r="CD22" s="40"/>
    </row>
    <row r="23" spans="1:108" ht="15.6" x14ac:dyDescent="0.3">
      <c r="A23" s="45"/>
      <c r="B23" s="45"/>
      <c r="CC23" s="40"/>
      <c r="CD23" s="40"/>
    </row>
    <row r="24" spans="1:108" ht="15.6" x14ac:dyDescent="0.3">
      <c r="A24" s="45"/>
      <c r="B24" s="45"/>
      <c r="CC24" s="40"/>
      <c r="CD24" s="40"/>
    </row>
    <row r="25" spans="1:108" ht="15.6" x14ac:dyDescent="0.3">
      <c r="A25" s="45"/>
      <c r="B25" s="45"/>
      <c r="CC25" s="40"/>
      <c r="CD25" s="40"/>
    </row>
    <row r="26" spans="1:108" ht="15.6" x14ac:dyDescent="0.3">
      <c r="A26" s="45"/>
      <c r="B26" s="45"/>
      <c r="CC26" s="40"/>
      <c r="CD26" s="40"/>
    </row>
    <row r="27" spans="1:108" ht="15.6" x14ac:dyDescent="0.3">
      <c r="CC27" s="40"/>
      <c r="CD27" s="40"/>
    </row>
    <row r="28" spans="1:108" ht="15.6" x14ac:dyDescent="0.3">
      <c r="CC28" s="40"/>
      <c r="CD28" s="40"/>
    </row>
  </sheetData>
  <mergeCells count="108">
    <mergeCell ref="DC5:DD5"/>
    <mergeCell ref="DC7:DD7"/>
    <mergeCell ref="DA5:DB5"/>
    <mergeCell ref="DA7:DB7"/>
    <mergeCell ref="BS7:BT7"/>
    <mergeCell ref="BE5:BF5"/>
    <mergeCell ref="AY7:AZ7"/>
    <mergeCell ref="BA7:BB7"/>
    <mergeCell ref="BC7:BD7"/>
    <mergeCell ref="BE7:BF7"/>
    <mergeCell ref="BI7:BJ7"/>
    <mergeCell ref="BK7:BL7"/>
    <mergeCell ref="CI5:CJ5"/>
    <mergeCell ref="CI7:CJ7"/>
    <mergeCell ref="CG5:CH5"/>
    <mergeCell ref="CG7:CH7"/>
    <mergeCell ref="CE5:CF5"/>
    <mergeCell ref="CE7:CF7"/>
    <mergeCell ref="BU5:BV5"/>
    <mergeCell ref="CC5:CD5"/>
    <mergeCell ref="CC7:CD7"/>
    <mergeCell ref="CA5:CB5"/>
    <mergeCell ref="CA7:CB7"/>
    <mergeCell ref="BY5:BZ5"/>
    <mergeCell ref="BY7:BZ7"/>
    <mergeCell ref="BW5:BX5"/>
    <mergeCell ref="BK5:BL5"/>
    <mergeCell ref="BS5:BT5"/>
    <mergeCell ref="BO7:BP7"/>
    <mergeCell ref="BQ5:BR5"/>
    <mergeCell ref="BQ7:BR7"/>
    <mergeCell ref="BO5:BP5"/>
    <mergeCell ref="BM7:BN7"/>
    <mergeCell ref="BM5:BN5"/>
    <mergeCell ref="BI5:BJ5"/>
    <mergeCell ref="AM7:AN7"/>
    <mergeCell ref="BG5:BH5"/>
    <mergeCell ref="AO7:AP7"/>
    <mergeCell ref="AG7:AH7"/>
    <mergeCell ref="AS7:AT7"/>
    <mergeCell ref="AU7:AV7"/>
    <mergeCell ref="AQ7:AR7"/>
    <mergeCell ref="AI5:AJ5"/>
    <mergeCell ref="AK5:AL5"/>
    <mergeCell ref="AM5:AN5"/>
    <mergeCell ref="AO5:AP5"/>
    <mergeCell ref="AI7:AJ7"/>
    <mergeCell ref="AW5:AX5"/>
    <mergeCell ref="BG7:BH7"/>
    <mergeCell ref="AW7:AX7"/>
    <mergeCell ref="AY5:AZ5"/>
    <mergeCell ref="BA5:BB5"/>
    <mergeCell ref="BC5:BD5"/>
    <mergeCell ref="AG5:AH5"/>
    <mergeCell ref="AQ5:AR5"/>
    <mergeCell ref="AS5:AT5"/>
    <mergeCell ref="AU5:AV5"/>
    <mergeCell ref="A1:B3"/>
    <mergeCell ref="M5:N5"/>
    <mergeCell ref="U5:V5"/>
    <mergeCell ref="W5:X5"/>
    <mergeCell ref="Q7:R7"/>
    <mergeCell ref="S7:T7"/>
    <mergeCell ref="Q5:R5"/>
    <mergeCell ref="S5:T5"/>
    <mergeCell ref="AK7:AL7"/>
    <mergeCell ref="Y7:Z7"/>
    <mergeCell ref="AA7:AB7"/>
    <mergeCell ref="AC7:AD7"/>
    <mergeCell ref="AE7:AF7"/>
    <mergeCell ref="Y5:Z5"/>
    <mergeCell ref="AA5:AB5"/>
    <mergeCell ref="AC5:AD5"/>
    <mergeCell ref="AE5:AF5"/>
    <mergeCell ref="K5:L5"/>
    <mergeCell ref="U7:V7"/>
    <mergeCell ref="W7:X7"/>
    <mergeCell ref="A20:B26"/>
    <mergeCell ref="M7:N7"/>
    <mergeCell ref="O7:P7"/>
    <mergeCell ref="O5:P5"/>
    <mergeCell ref="C7:D7"/>
    <mergeCell ref="E7:F7"/>
    <mergeCell ref="G7:H7"/>
    <mergeCell ref="I7:J7"/>
    <mergeCell ref="K7:L7"/>
    <mergeCell ref="C5:D5"/>
    <mergeCell ref="E5:F5"/>
    <mergeCell ref="G5:H5"/>
    <mergeCell ref="I5:J5"/>
    <mergeCell ref="BW7:BX7"/>
    <mergeCell ref="BU7:BV7"/>
    <mergeCell ref="CY5:CZ5"/>
    <mergeCell ref="CY7:CZ7"/>
    <mergeCell ref="CU5:CV5"/>
    <mergeCell ref="CU7:CV7"/>
    <mergeCell ref="CS5:CT5"/>
    <mergeCell ref="CS7:CT7"/>
    <mergeCell ref="CO5:CP5"/>
    <mergeCell ref="CO7:CP7"/>
    <mergeCell ref="CK5:CL5"/>
    <mergeCell ref="CK7:CL7"/>
    <mergeCell ref="CM5:CN5"/>
    <mergeCell ref="CM7:CN7"/>
    <mergeCell ref="CQ5:CR5"/>
    <mergeCell ref="CQ7:CR7"/>
    <mergeCell ref="CW5:CX5"/>
    <mergeCell ref="CW7:CX7"/>
  </mergeCells>
  <pageMargins left="0.19685039370078741" right="0.19685039370078741" top="0.59055118110236227" bottom="0.74803149606299213" header="0.31496062992125984" footer="0.31496062992125984"/>
  <pageSetup paperSize="9" orientation="landscape" r:id="rId1"/>
  <headerFooter>
    <oddFooter>&amp;Lhttp://www.oecd.org/trade/xcred/asu&amp;R&amp;P  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70"/>
  <sheetViews>
    <sheetView workbookViewId="0"/>
  </sheetViews>
  <sheetFormatPr defaultColWidth="8.88671875" defaultRowHeight="13.8" x14ac:dyDescent="0.25"/>
  <cols>
    <col min="1" max="1" width="8.33203125" style="30" customWidth="1"/>
    <col min="2" max="3" width="30.5546875" style="30" customWidth="1"/>
    <col min="4" max="4" width="29.109375" style="30" customWidth="1"/>
    <col min="5" max="5" width="15.88671875" style="30" customWidth="1"/>
    <col min="6" max="16384" width="8.88671875" style="30"/>
  </cols>
  <sheetData>
    <row r="1" spans="1:5" ht="22.2" customHeight="1" x14ac:dyDescent="0.25">
      <c r="A1" s="30">
        <f>MATCH(MAX('2011-asu'!6:6),'2011-asu'!6:6,0)</f>
        <v>108</v>
      </c>
      <c r="B1" s="30" t="s">
        <v>11</v>
      </c>
      <c r="C1" s="31" t="s">
        <v>12</v>
      </c>
      <c r="D1" s="32" t="s">
        <v>10</v>
      </c>
      <c r="E1" s="33" t="str">
        <f ca="1">+INDIRECT(CONCATENATE("'2011-asu'!A",+MATCH($C$1,'2011-asu'!$B$1:$B$18,0)))</f>
        <v>1 (AAA to BBB-)</v>
      </c>
    </row>
    <row r="3" spans="1:5" ht="43.2" customHeight="1" x14ac:dyDescent="0.25">
      <c r="B3" s="30" t="s">
        <v>23</v>
      </c>
      <c r="C3" s="30" t="s">
        <v>24</v>
      </c>
      <c r="D3" s="29" t="s">
        <v>8</v>
      </c>
      <c r="E3" s="29" t="s">
        <v>9</v>
      </c>
    </row>
    <row r="4" spans="1:5" x14ac:dyDescent="0.25">
      <c r="A4" s="30">
        <f>+A1</f>
        <v>108</v>
      </c>
      <c r="B4" s="30" t="str">
        <f>+INDEX('2011-asu'!$9:$9,1,$A4-1)</f>
        <v>2024-01-15-to-2024-04-14-pe-05</v>
      </c>
      <c r="C4" s="30" t="str">
        <f>+INDEX('2011-asu'!$9:$9,1,$A4)</f>
        <v>2024-01-15-to-2024-04-14-up-05</v>
      </c>
      <c r="D4" s="30">
        <f>+IF((INDEX('2011-asu'!$A$1:HO26,MATCH('AAA to BBB-'!$C$1,'2011-asu'!$B:$B,0),MATCH(B4,'2011-asu'!$9:$9,0)))=0,"",(INDEX('2011-asu'!$A$1:HO26,MATCH('AAA to BBB-'!$C$1,'2011-asu'!$B:$B,0),MATCH(B4,'2011-asu'!$9:$9,0))))</f>
        <v>108</v>
      </c>
      <c r="E4" s="30">
        <f>IF(INDEX('2011-asu'!$A$1:HP26,MATCH('AAA to BBB-'!$C$1,'2011-asu'!$B:$B,0),MATCH(C4,'2011-asu'!$9:$9,0))=0,"",+INDEX('2011-asu'!$A$1:HP26,MATCH('AAA to BBB-'!$C$1,'2011-asu'!$B:$B,0),MATCH(C4,'2011-asu'!$9:$9,0)))</f>
        <v>6.0600000000000005</v>
      </c>
    </row>
    <row r="5" spans="1:5" x14ac:dyDescent="0.25">
      <c r="A5" s="30">
        <f t="shared" ref="A5:A66" si="0">IF(OR(A4=4,A4=""),"",+A4-2)</f>
        <v>106</v>
      </c>
      <c r="B5" s="30" t="str">
        <f>IF(A5="","",+INDEX('2011-asu'!$9:$9,1,$A5-1))</f>
        <v>2023-10-15-to-2024-01-14-pe-05</v>
      </c>
      <c r="C5" s="30" t="str">
        <f>IF(A5="","",+INDEX('2011-asu'!$9:$9,1,$A5))</f>
        <v>2023-10-15-to-2024-01-14-up-05</v>
      </c>
      <c r="D5" s="30">
        <f>IF(A5="","",+IF((INDEX('2011-asu'!$A$1:HO27,MATCH('AAA to BBB-'!$C$1,'2011-asu'!$B:$B,0),MATCH(B5,'2011-asu'!$9:$9,0)))=0,"",(INDEX('2011-asu'!$A$1:HO27,MATCH('AAA to BBB-'!$C$1,'2011-asu'!$B:$B,0),MATCH(B5,'2011-asu'!$9:$9,0)))))</f>
        <v>108</v>
      </c>
      <c r="E5" s="30">
        <f>IF(A5="","",IF(INDEX('2011-asu'!$A$1:HP27,MATCH('AAA to BBB-'!$C$1,'2011-asu'!$B:$B,0),MATCH(C5,'2011-asu'!$9:$9,0))=0,"",+INDEX('2011-asu'!$A$1:HP27,MATCH('AAA to BBB-'!$C$1,'2011-asu'!$B:$B,0),MATCH(C5,'2011-asu'!$9:$9,0))))</f>
        <v>6.06</v>
      </c>
    </row>
    <row r="6" spans="1:5" x14ac:dyDescent="0.25">
      <c r="A6" s="30">
        <f t="shared" si="0"/>
        <v>104</v>
      </c>
      <c r="B6" s="30" t="str">
        <f>IF(A6="","",+INDEX('2011-asu'!$9:$9,1,$A6-1))</f>
        <v>2023-07-15-to-2023-10-14-pe-05</v>
      </c>
      <c r="C6" s="30" t="str">
        <f>IF(A6="","",+INDEX('2011-asu'!$9:$9,1,$A6))</f>
        <v>2023-07-15-to-2023-10-14-up-05</v>
      </c>
      <c r="D6" s="30">
        <f>IF(A6="","",+IF((INDEX('2011-asu'!$A$1:HO28,MATCH('AAA to BBB-'!$C$1,'2011-asu'!$B:$B,0),MATCH(B6,'2011-asu'!$9:$9,0)))=0,"",(INDEX('2011-asu'!$A$1:HO28,MATCH('AAA to BBB-'!$C$1,'2011-asu'!$B:$B,0),MATCH(B6,'2011-asu'!$9:$9,0)))))</f>
        <v>108</v>
      </c>
      <c r="E6" s="30">
        <f>IF(A6="","",IF(INDEX('2011-asu'!$A$1:HP28,MATCH('AAA to BBB-'!$C$1,'2011-asu'!$B:$B,0),MATCH(C6,'2011-asu'!$9:$9,0))=0,"",+INDEX('2011-asu'!$A$1:HP28,MATCH('AAA to BBB-'!$C$1,'2011-asu'!$B:$B,0),MATCH(C6,'2011-asu'!$9:$9,0))))</f>
        <v>6.06</v>
      </c>
    </row>
    <row r="7" spans="1:5" x14ac:dyDescent="0.25">
      <c r="A7" s="30">
        <f t="shared" si="0"/>
        <v>102</v>
      </c>
      <c r="B7" s="30" t="str">
        <f>IF(A7="","",+INDEX('2011-asu'!$9:$9,1,$A7-1))</f>
        <v>2023-04-15-to-2023-07-14-pe-05</v>
      </c>
      <c r="C7" s="30" t="str">
        <f>IF(A7="","",+INDEX('2011-asu'!$9:$9,1,$A7))</f>
        <v>2023-04-15-to-2023-07-14-up-05</v>
      </c>
      <c r="D7" s="30">
        <f>IF(A7="","",+IF((INDEX('2011-asu'!$A$1:HO29,MATCH('AAA to BBB-'!$C$1,'2011-asu'!$B:$B,0),MATCH(B7,'2011-asu'!$9:$9,0)))=0,"",(INDEX('2011-asu'!$A$1:HO29,MATCH('AAA to BBB-'!$C$1,'2011-asu'!$B:$B,0),MATCH(B7,'2011-asu'!$9:$9,0)))))</f>
        <v>108</v>
      </c>
      <c r="E7" s="30">
        <f>IF(A7="","",IF(INDEX('2011-asu'!$A$1:HP29,MATCH('AAA to BBB-'!$C$1,'2011-asu'!$B:$B,0),MATCH(C7,'2011-asu'!$9:$9,0))=0,"",+INDEX('2011-asu'!$A$1:HP29,MATCH('AAA to BBB-'!$C$1,'2011-asu'!$B:$B,0),MATCH(C7,'2011-asu'!$9:$9,0))))</f>
        <v>6.06</v>
      </c>
    </row>
    <row r="8" spans="1:5" x14ac:dyDescent="0.25">
      <c r="A8" s="30">
        <f t="shared" si="0"/>
        <v>100</v>
      </c>
      <c r="B8" s="30" t="str">
        <f>IF(A8="","",+INDEX('2011-asu'!$9:$9,1,$A8-1))</f>
        <v>2023-01-15-to-2023-04-14-pe-05</v>
      </c>
      <c r="C8" s="30" t="str">
        <f>IF(A8="","",+INDEX('2011-asu'!$9:$9,1,$A8))</f>
        <v>2023-01-15-to-2023-04-14-up-05</v>
      </c>
      <c r="D8" s="30">
        <f>IF(A8="","",+IF((INDEX('2011-asu'!$A$1:HO30,MATCH('AAA to BBB-'!$C$1,'2011-asu'!$B:$B,0),MATCH(B8,'2011-asu'!$9:$9,0)))=0,"",(INDEX('2011-asu'!$A$1:HO30,MATCH('AAA to BBB-'!$C$1,'2011-asu'!$B:$B,0),MATCH(B8,'2011-asu'!$9:$9,0)))))</f>
        <v>112</v>
      </c>
      <c r="E8" s="30">
        <f>IF(A8="","",IF(INDEX('2011-asu'!$A$1:HP30,MATCH('AAA to BBB-'!$C$1,'2011-asu'!$B:$B,0),MATCH(C8,'2011-asu'!$9:$9,0))=0,"",+INDEX('2011-asu'!$A$1:HP30,MATCH('AAA to BBB-'!$C$1,'2011-asu'!$B:$B,0),MATCH(C8,'2011-asu'!$9:$9,0))))</f>
        <v>6.29</v>
      </c>
    </row>
    <row r="9" spans="1:5" x14ac:dyDescent="0.25">
      <c r="A9" s="30">
        <f t="shared" si="0"/>
        <v>98</v>
      </c>
      <c r="B9" s="30" t="str">
        <f>IF(A9="","",+INDEX('2011-asu'!$9:$9,1,$A9-1))</f>
        <v>2022-10-15-to-2023-01-14-pe-05</v>
      </c>
      <c r="C9" s="30" t="str">
        <f>IF(A9="","",+INDEX('2011-asu'!$9:$9,1,$A9))</f>
        <v>2022-10-15-to-2023-01-14-up-05</v>
      </c>
      <c r="D9" s="30">
        <f>IF(A9="","",+IF((INDEX('2011-asu'!$A$1:HO31,MATCH('AAA to BBB-'!$C$1,'2011-asu'!$B:$B,0),MATCH(B9,'2011-asu'!$9:$9,0)))=0,"",(INDEX('2011-asu'!$A$1:HO31,MATCH('AAA to BBB-'!$C$1,'2011-asu'!$B:$B,0),MATCH(B9,'2011-asu'!$9:$9,0)))))</f>
        <v>116</v>
      </c>
      <c r="E9" s="30">
        <f>IF(A9="","",IF(INDEX('2011-asu'!$A$1:HP31,MATCH('AAA to BBB-'!$C$1,'2011-asu'!$B:$B,0),MATCH(C9,'2011-asu'!$9:$9,0))=0,"",+INDEX('2011-asu'!$A$1:HP31,MATCH('AAA to BBB-'!$C$1,'2011-asu'!$B:$B,0),MATCH(C9,'2011-asu'!$9:$9,0))))</f>
        <v>6.52</v>
      </c>
    </row>
    <row r="10" spans="1:5" x14ac:dyDescent="0.25">
      <c r="A10" s="30">
        <f t="shared" si="0"/>
        <v>96</v>
      </c>
      <c r="B10" s="30" t="str">
        <f>IF(A10="","",+INDEX('2011-asu'!$9:$9,1,$A10-1))</f>
        <v>2022-07-15-to-2022-10-14-pe-05</v>
      </c>
      <c r="C10" s="30" t="str">
        <f>IF(A10="","",+INDEX('2011-asu'!$9:$9,1,$A10))</f>
        <v>2022-07-15-to-2022-10-14-up-05</v>
      </c>
      <c r="D10" s="30">
        <f>IF(A10="","",+IF((INDEX('2011-asu'!$A$1:HO32,MATCH('AAA to BBB-'!$C$1,'2011-asu'!$B:$B,0),MATCH(B10,'2011-asu'!$9:$9,0)))=0,"",(INDEX('2011-asu'!$A$1:HO32,MATCH('AAA to BBB-'!$C$1,'2011-asu'!$B:$B,0),MATCH(B10,'2011-asu'!$9:$9,0)))))</f>
        <v>108</v>
      </c>
      <c r="E10" s="30">
        <f>IF(A10="","",IF(INDEX('2011-asu'!$A$1:HP32,MATCH('AAA to BBB-'!$C$1,'2011-asu'!$B:$B,0),MATCH(C10,'2011-asu'!$9:$9,0))=0,"",+INDEX('2011-asu'!$A$1:HP32,MATCH('AAA to BBB-'!$C$1,'2011-asu'!$B:$B,0),MATCH(C10,'2011-asu'!$9:$9,0))))</f>
        <v>6.06</v>
      </c>
    </row>
    <row r="11" spans="1:5" x14ac:dyDescent="0.25">
      <c r="A11" s="30">
        <f t="shared" si="0"/>
        <v>94</v>
      </c>
      <c r="B11" s="30" t="str">
        <f>IF(A11="","",+INDEX('2011-asu'!$9:$9,1,$A11-1))</f>
        <v>2022-04-15-to-2022-07-14-pe-05</v>
      </c>
      <c r="C11" s="30" t="str">
        <f>IF(A11="","",+INDEX('2011-asu'!$9:$9,1,$A11))</f>
        <v>2022-04-15-to-2022-07-14-up-05</v>
      </c>
      <c r="D11" s="30">
        <f>IF(A11="","",+IF((INDEX('2011-asu'!$A$1:HO33,MATCH('AAA to BBB-'!$C$1,'2011-asu'!$B:$B,0),MATCH(B11,'2011-asu'!$9:$9,0)))=0,"",(INDEX('2011-asu'!$A$1:HO33,MATCH('AAA to BBB-'!$C$1,'2011-asu'!$B:$B,0),MATCH(B11,'2011-asu'!$9:$9,0)))))</f>
        <v>108</v>
      </c>
      <c r="E11" s="30">
        <f>IF(A11="","",IF(INDEX('2011-asu'!$A$1:HP33,MATCH('AAA to BBB-'!$C$1,'2011-asu'!$B:$B,0),MATCH(C11,'2011-asu'!$9:$9,0))=0,"",+INDEX('2011-asu'!$A$1:HP33,MATCH('AAA to BBB-'!$C$1,'2011-asu'!$B:$B,0),MATCH(C11,'2011-asu'!$9:$9,0))))</f>
        <v>6.06</v>
      </c>
    </row>
    <row r="12" spans="1:5" x14ac:dyDescent="0.25">
      <c r="A12" s="30">
        <f t="shared" si="0"/>
        <v>92</v>
      </c>
      <c r="B12" s="30" t="str">
        <f>IF(A12="","",+INDEX('2011-asu'!$9:$9,1,$A12-1))</f>
        <v>2022-01-15-to-2022-04-14-pe-05</v>
      </c>
      <c r="C12" s="30" t="str">
        <f>IF(A12="","",+INDEX('2011-asu'!$9:$9,1,$A12))</f>
        <v>2022-01-15-to-2022-04-14-up-05</v>
      </c>
      <c r="D12" s="30">
        <f>IF(A12="","",+IF((INDEX('2011-asu'!$A$1:HO34,MATCH('AAA to BBB-'!$C$1,'2011-asu'!$B:$B,0),MATCH(B12,'2011-asu'!$9:$9,0)))=0,"",(INDEX('2011-asu'!$A$1:HO34,MATCH('AAA to BBB-'!$C$1,'2011-asu'!$B:$B,0),MATCH(B12,'2011-asu'!$9:$9,0)))))</f>
        <v>108</v>
      </c>
      <c r="E12" s="30">
        <f>IF(A12="","",IF(INDEX('2011-asu'!$A$1:HP34,MATCH('AAA to BBB-'!$C$1,'2011-asu'!$B:$B,0),MATCH(C12,'2011-asu'!$9:$9,0))=0,"",+INDEX('2011-asu'!$A$1:HP34,MATCH('AAA to BBB-'!$C$1,'2011-asu'!$B:$B,0),MATCH(C12,'2011-asu'!$9:$9,0))))</f>
        <v>6.06</v>
      </c>
    </row>
    <row r="13" spans="1:5" x14ac:dyDescent="0.25">
      <c r="A13" s="30">
        <f t="shared" si="0"/>
        <v>90</v>
      </c>
      <c r="B13" s="30" t="str">
        <f>IF(A13="","",+INDEX('2011-asu'!$9:$9,1,$A13-1))</f>
        <v>2021-10-15-to-2022-01-14-pe-05</v>
      </c>
      <c r="C13" s="30" t="str">
        <f>IF(A13="","",+INDEX('2011-asu'!$9:$9,1,$A13))</f>
        <v>2021-10-15-to-2022-01-14-up-05</v>
      </c>
      <c r="D13" s="30">
        <f>IF(A13="","",+IF((INDEX('2011-asu'!$A$1:HO35,MATCH('AAA to BBB-'!$C$1,'2011-asu'!$B:$B,0),MATCH(B13,'2011-asu'!$9:$9,0)))=0,"",(INDEX('2011-asu'!$A$1:HO35,MATCH('AAA to BBB-'!$C$1,'2011-asu'!$B:$B,0),MATCH(B13,'2011-asu'!$9:$9,0)))))</f>
        <v>108</v>
      </c>
      <c r="E13" s="30">
        <f>IF(A13="","",IF(INDEX('2011-asu'!$A$1:HP35,MATCH('AAA to BBB-'!$C$1,'2011-asu'!$B:$B,0),MATCH(C13,'2011-asu'!$9:$9,0))=0,"",+INDEX('2011-asu'!$A$1:HP35,MATCH('AAA to BBB-'!$C$1,'2011-asu'!$B:$B,0),MATCH(C13,'2011-asu'!$9:$9,0))))</f>
        <v>6.06</v>
      </c>
    </row>
    <row r="14" spans="1:5" x14ac:dyDescent="0.25">
      <c r="A14" s="30">
        <f t="shared" si="0"/>
        <v>88</v>
      </c>
      <c r="B14" s="30" t="str">
        <f>IF(A14="","",+INDEX('2011-asu'!$9:$9,1,$A14-1))</f>
        <v>2021-07-15-to-2021-10-14-pe-05</v>
      </c>
      <c r="C14" s="30" t="str">
        <f>IF(A14="","",+INDEX('2011-asu'!$9:$9,1,$A14))</f>
        <v>2021-07-15-to-2021-10-14-up-05</v>
      </c>
      <c r="D14" s="30">
        <f>IF(A14="","",+IF((INDEX('2011-asu'!$A$1:HO36,MATCH('AAA to BBB-'!$C$1,'2011-asu'!$B:$B,0),MATCH(B14,'2011-asu'!$9:$9,0)))=0,"",(INDEX('2011-asu'!$A$1:HO36,MATCH('AAA to BBB-'!$C$1,'2011-asu'!$B:$B,0),MATCH(B14,'2011-asu'!$9:$9,0)))))</f>
        <v>108</v>
      </c>
      <c r="E14" s="30">
        <f>IF(A14="","",IF(INDEX('2011-asu'!$A$1:HP36,MATCH('AAA to BBB-'!$C$1,'2011-asu'!$B:$B,0),MATCH(C14,'2011-asu'!$9:$9,0))=0,"",+INDEX('2011-asu'!$A$1:HP36,MATCH('AAA to BBB-'!$C$1,'2011-asu'!$B:$B,0),MATCH(C14,'2011-asu'!$9:$9,0))))</f>
        <v>6.06</v>
      </c>
    </row>
    <row r="15" spans="1:5" x14ac:dyDescent="0.25">
      <c r="A15" s="30">
        <f t="shared" si="0"/>
        <v>86</v>
      </c>
      <c r="B15" s="30" t="str">
        <f>IF(A15="","",+INDEX('2011-asu'!$9:$9,1,$A15-1))</f>
        <v>2021-04-15-to-2021-07-14-pe-05</v>
      </c>
      <c r="C15" s="30" t="str">
        <f>IF(A15="","",+INDEX('2011-asu'!$9:$9,1,$A15))</f>
        <v>2021-04-15-to-2021-07-14-up-05</v>
      </c>
      <c r="D15" s="30">
        <f>IF(A15="","",+IF((INDEX('2011-asu'!$A$1:HO37,MATCH('AAA to BBB-'!$C$1,'2011-asu'!$B:$B,0),MATCH(B15,'2011-asu'!$9:$9,0)))=0,"",(INDEX('2011-asu'!$A$1:HO37,MATCH('AAA to BBB-'!$C$1,'2011-asu'!$B:$B,0),MATCH(B15,'2011-asu'!$9:$9,0)))))</f>
        <v>108</v>
      </c>
      <c r="E15" s="30">
        <f>IF(A15="","",IF(INDEX('2011-asu'!$A$1:HP37,MATCH('AAA to BBB-'!$C$1,'2011-asu'!$B:$B,0),MATCH(C15,'2011-asu'!$9:$9,0))=0,"",+INDEX('2011-asu'!$A$1:HP37,MATCH('AAA to BBB-'!$C$1,'2011-asu'!$B:$B,0),MATCH(C15,'2011-asu'!$9:$9,0))))</f>
        <v>6.06</v>
      </c>
    </row>
    <row r="16" spans="1:5" x14ac:dyDescent="0.25">
      <c r="A16" s="30">
        <f t="shared" si="0"/>
        <v>84</v>
      </c>
      <c r="B16" s="30" t="str">
        <f>IF(A16="","",+INDEX('2011-asu'!$9:$9,1,$A16-1))</f>
        <v>2021-01-15-to-2021-04-14-pe-05</v>
      </c>
      <c r="C16" s="30" t="str">
        <f>IF(A16="","",+INDEX('2011-asu'!$9:$9,1,$A16))</f>
        <v>2021-01-15-to-2021-04-14-up-05</v>
      </c>
      <c r="D16" s="30">
        <f>IF(A16="","",+IF((INDEX('2011-asu'!$A$1:HO38,MATCH('AAA to BBB-'!$C$1,'2011-asu'!$B:$B,0),MATCH(B16,'2011-asu'!$9:$9,0)))=0,"",(INDEX('2011-asu'!$A$1:HO38,MATCH('AAA to BBB-'!$C$1,'2011-asu'!$B:$B,0),MATCH(B16,'2011-asu'!$9:$9,0)))))</f>
        <v>101</v>
      </c>
      <c r="E16" s="30">
        <f>IF(A16="","",IF(INDEX('2011-asu'!$A$1:HP38,MATCH('AAA to BBB-'!$C$1,'2011-asu'!$B:$B,0),MATCH(C16,'2011-asu'!$9:$9,0))=0,"",+INDEX('2011-asu'!$A$1:HP38,MATCH('AAA to BBB-'!$C$1,'2011-asu'!$B:$B,0),MATCH(C16,'2011-asu'!$9:$9,0))))</f>
        <v>5.66</v>
      </c>
    </row>
    <row r="17" spans="1:5" x14ac:dyDescent="0.25">
      <c r="A17" s="30">
        <f t="shared" si="0"/>
        <v>82</v>
      </c>
      <c r="B17" s="30" t="str">
        <f>IF(A17="","",+INDEX('2011-asu'!$9:$9,1,$A17-1))</f>
        <v>2020-10-15-to-2021-01-14-pe-05</v>
      </c>
      <c r="C17" s="30" t="str">
        <f>IF(A17="","",+INDEX('2011-asu'!$9:$9,1,$A17))</f>
        <v>2020-10-15-to-2021-01-14-up-05</v>
      </c>
      <c r="D17" s="30">
        <f>IF(A17="","",+IF((INDEX('2011-asu'!$A$1:HO39,MATCH('AAA to BBB-'!$C$1,'2011-asu'!$B:$B,0),MATCH(B17,'2011-asu'!$9:$9,0)))=0,"",(INDEX('2011-asu'!$A$1:HO39,MATCH('AAA to BBB-'!$C$1,'2011-asu'!$B:$B,0),MATCH(B17,'2011-asu'!$9:$9,0)))))</f>
        <v>114</v>
      </c>
      <c r="E17" s="30">
        <f>IF(A17="","",IF(INDEX('2011-asu'!$A$1:HP39,MATCH('AAA to BBB-'!$C$1,'2011-asu'!$B:$B,0),MATCH(C17,'2011-asu'!$9:$9,0))=0,"",+INDEX('2011-asu'!$A$1:HP39,MATCH('AAA to BBB-'!$C$1,'2011-asu'!$B:$B,0),MATCH(C17,'2011-asu'!$9:$9,0))))</f>
        <v>6.4</v>
      </c>
    </row>
    <row r="18" spans="1:5" x14ac:dyDescent="0.25">
      <c r="A18" s="30">
        <f t="shared" si="0"/>
        <v>80</v>
      </c>
      <c r="B18" s="30" t="str">
        <f>IF(A18="","",+INDEX('2011-asu'!$9:$9,1,$A18-1))</f>
        <v>2020-07-15-to-2020-10-14-pe-05</v>
      </c>
      <c r="C18" s="30" t="str">
        <f>IF(A18="","",+INDEX('2011-asu'!$9:$9,1,$A18))</f>
        <v>2020-07-15-to-2020-10-14-up-05</v>
      </c>
      <c r="D18" s="30">
        <f>IF(A18="","",+IF((INDEX('2011-asu'!$A$1:HO40,MATCH('AAA to BBB-'!$C$1,'2011-asu'!$B:$B,0),MATCH(B18,'2011-asu'!$9:$9,0)))=0,"",(INDEX('2011-asu'!$A$1:HO40,MATCH('AAA to BBB-'!$C$1,'2011-asu'!$B:$B,0),MATCH(B18,'2011-asu'!$9:$9,0)))))</f>
        <v>119</v>
      </c>
      <c r="E18" s="30">
        <f>IF(A18="","",IF(INDEX('2011-asu'!$A$1:HP40,MATCH('AAA to BBB-'!$C$1,'2011-asu'!$B:$B,0),MATCH(C18,'2011-asu'!$9:$9,0))=0,"",+INDEX('2011-asu'!$A$1:HP40,MATCH('AAA to BBB-'!$C$1,'2011-asu'!$B:$B,0),MATCH(C18,'2011-asu'!$9:$9,0))))</f>
        <v>6.69</v>
      </c>
    </row>
    <row r="19" spans="1:5" x14ac:dyDescent="0.25">
      <c r="A19" s="30">
        <f t="shared" si="0"/>
        <v>78</v>
      </c>
      <c r="B19" s="30" t="str">
        <f>IF(A19="","",+INDEX('2011-asu'!$9:$9,1,$A19-1))</f>
        <v>2020-04-15-to-2020-07-14-pe-05</v>
      </c>
      <c r="C19" s="30" t="str">
        <f>IF(A19="","",+INDEX('2011-asu'!$9:$9,1,$A19))</f>
        <v>2020-04-15-to-2020-07-14-up-05</v>
      </c>
      <c r="D19" s="30">
        <f>IF(A19="","",+IF((INDEX('2011-asu'!$A$1:HO41,MATCH('AAA to BBB-'!$C$1,'2011-asu'!$B:$B,0),MATCH(B19,'2011-asu'!$9:$9,0)))=0,"",(INDEX('2011-asu'!$A$1:HO41,MATCH('AAA to BBB-'!$C$1,'2011-asu'!$B:$B,0),MATCH(B19,'2011-asu'!$9:$9,0)))))</f>
        <v>108</v>
      </c>
      <c r="E19" s="30">
        <f>IF(A19="","",IF(INDEX('2011-asu'!$A$1:HP41,MATCH('AAA to BBB-'!$C$1,'2011-asu'!$B:$B,0),MATCH(C19,'2011-asu'!$9:$9,0))=0,"",+INDEX('2011-asu'!$A$1:HP41,MATCH('AAA to BBB-'!$C$1,'2011-asu'!$B:$B,0),MATCH(C19,'2011-asu'!$9:$9,0))))</f>
        <v>6.06</v>
      </c>
    </row>
    <row r="20" spans="1:5" x14ac:dyDescent="0.25">
      <c r="A20" s="30">
        <f t="shared" si="0"/>
        <v>76</v>
      </c>
      <c r="B20" s="30" t="str">
        <f>IF(A20="","",+INDEX('2011-asu'!$9:$9,1,$A20-1))</f>
        <v>2020-01-15-to-2020-04-14-pe-05</v>
      </c>
      <c r="C20" s="30" t="str">
        <f>IF(A20="","",+INDEX('2011-asu'!$9:$9,1,$A20))</f>
        <v>2020-01-15-to-2020-04-14-up-05</v>
      </c>
      <c r="D20" s="30">
        <f>IF(A20="","",+IF((INDEX('2011-asu'!$A$1:HO42,MATCH('AAA to BBB-'!$C$1,'2011-asu'!$B:$B,0),MATCH(B20,'2011-asu'!$9:$9,0)))=0,"",(INDEX('2011-asu'!$A$1:HO42,MATCH('AAA to BBB-'!$C$1,'2011-asu'!$B:$B,0),MATCH(B20,'2011-asu'!$9:$9,0)))))</f>
        <v>98</v>
      </c>
      <c r="E20" s="30">
        <f>IF(A20="","",IF(INDEX('2011-asu'!$A$1:HP42,MATCH('AAA to BBB-'!$C$1,'2011-asu'!$B:$B,0),MATCH(C20,'2011-asu'!$9:$9,0))=0,"",+INDEX('2011-asu'!$A$1:HP42,MATCH('AAA to BBB-'!$C$1,'2011-asu'!$B:$B,0),MATCH(C20,'2011-asu'!$9:$9,0))))</f>
        <v>5.49</v>
      </c>
    </row>
    <row r="21" spans="1:5" x14ac:dyDescent="0.25">
      <c r="A21" s="30">
        <f t="shared" si="0"/>
        <v>74</v>
      </c>
      <c r="B21" s="30" t="str">
        <f>IF(A21="","",+INDEX('2011-asu'!$9:$9,1,$A21-1))</f>
        <v>2019-10-15-to-2020-01-14-pe-05</v>
      </c>
      <c r="C21" s="30" t="str">
        <f>IF(A21="","",+INDEX('2011-asu'!$9:$9,1,$A21))</f>
        <v>2019-10-15-to-2020-01-14-up-05</v>
      </c>
      <c r="D21" s="30">
        <f>IF(A21="","",+IF((INDEX('2011-asu'!$A$1:HO43,MATCH('AAA to BBB-'!$C$1,'2011-asu'!$B:$B,0),MATCH(B21,'2011-asu'!$9:$9,0)))=0,"",(INDEX('2011-asu'!$A$1:HO43,MATCH('AAA to BBB-'!$C$1,'2011-asu'!$B:$B,0),MATCH(B21,'2011-asu'!$9:$9,0)))))</f>
        <v>102</v>
      </c>
      <c r="E21" s="30">
        <f>IF(A21="","",IF(INDEX('2011-asu'!$A$1:HP43,MATCH('AAA to BBB-'!$C$1,'2011-asu'!$B:$B,0),MATCH(C21,'2011-asu'!$9:$9,0))=0,"",+INDEX('2011-asu'!$A$1:HP43,MATCH('AAA to BBB-'!$C$1,'2011-asu'!$B:$B,0),MATCH(C21,'2011-asu'!$9:$9,0))))</f>
        <v>5.72</v>
      </c>
    </row>
    <row r="22" spans="1:5" x14ac:dyDescent="0.25">
      <c r="A22" s="30">
        <f t="shared" si="0"/>
        <v>72</v>
      </c>
      <c r="B22" s="30" t="str">
        <f>IF(A22="","",+INDEX('2011-asu'!$9:$9,1,$A22-1))</f>
        <v>2019-07-15-to-2019-10-14-pe-05</v>
      </c>
      <c r="C22" s="30" t="str">
        <f>IF(A22="","",+INDEX('2011-asu'!$9:$9,1,$A22))</f>
        <v>2019-07-15-to-2019-10-14-up-05</v>
      </c>
      <c r="D22" s="30">
        <f>IF(A22="","",+IF((INDEX('2011-asu'!$A$1:HO44,MATCH('AAA to BBB-'!$C$1,'2011-asu'!$B:$B,0),MATCH(B22,'2011-asu'!$9:$9,0)))=0,"",(INDEX('2011-asu'!$A$1:HO44,MATCH('AAA to BBB-'!$C$1,'2011-asu'!$B:$B,0),MATCH(B22,'2011-asu'!$9:$9,0)))))</f>
        <v>102</v>
      </c>
      <c r="E22" s="30">
        <f>IF(A22="","",IF(INDEX('2011-asu'!$A$1:HP44,MATCH('AAA to BBB-'!$C$1,'2011-asu'!$B:$B,0),MATCH(C22,'2011-asu'!$9:$9,0))=0,"",+INDEX('2011-asu'!$A$1:HP44,MATCH('AAA to BBB-'!$C$1,'2011-asu'!$B:$B,0),MATCH(C22,'2011-asu'!$9:$9,0))))</f>
        <v>5.72</v>
      </c>
    </row>
    <row r="23" spans="1:5" x14ac:dyDescent="0.25">
      <c r="A23" s="30">
        <f t="shared" si="0"/>
        <v>70</v>
      </c>
      <c r="B23" s="30" t="str">
        <f>IF(A23="","",+INDEX('2011-asu'!$9:$9,1,$A23-1))</f>
        <v>2019-04-15-to-2019-07-14-pe-05</v>
      </c>
      <c r="C23" s="30" t="str">
        <f>IF(A23="","",+INDEX('2011-asu'!$9:$9,1,$A23))</f>
        <v>2019-04-15-to-2019-07-14-up-05</v>
      </c>
      <c r="D23" s="30">
        <f>IF(A23="","",+IF((INDEX('2011-asu'!$A$1:HO45,MATCH('AAA to BBB-'!$C$1,'2011-asu'!$B:$B,0),MATCH(B23,'2011-asu'!$9:$9,0)))=0,"",(INDEX('2011-asu'!$A$1:HO45,MATCH('AAA to BBB-'!$C$1,'2011-asu'!$B:$B,0),MATCH(B23,'2011-asu'!$9:$9,0)))))</f>
        <v>107</v>
      </c>
      <c r="E23" s="30">
        <f>IF(A23="","",IF(INDEX('2011-asu'!$A$1:HP45,MATCH('AAA to BBB-'!$C$1,'2011-asu'!$B:$B,0),MATCH(C23,'2011-asu'!$9:$9,0))=0,"",+INDEX('2011-asu'!$A$1:HP45,MATCH('AAA to BBB-'!$C$1,'2011-asu'!$B:$B,0),MATCH(C23,'2011-asu'!$9:$9,0))))</f>
        <v>6</v>
      </c>
    </row>
    <row r="24" spans="1:5" x14ac:dyDescent="0.25">
      <c r="A24" s="30">
        <f t="shared" si="0"/>
        <v>68</v>
      </c>
      <c r="B24" s="30" t="str">
        <f>IF(A24="","",+INDEX('2011-asu'!$9:$9,1,$A24-1))</f>
        <v>2019-01-15-to-2019-04-14-pe-05</v>
      </c>
      <c r="C24" s="30" t="str">
        <f>IF(A24="","",+INDEX('2011-asu'!$9:$9,1,$A24))</f>
        <v>2019-01-15-to-2019-04-14-up-05</v>
      </c>
      <c r="D24" s="30">
        <f>IF(A24="","",+IF((INDEX('2011-asu'!$A$1:HO46,MATCH('AAA to BBB-'!$C$1,'2011-asu'!$B:$B,0),MATCH(B24,'2011-asu'!$9:$9,0)))=0,"",(INDEX('2011-asu'!$A$1:HO46,MATCH('AAA to BBB-'!$C$1,'2011-asu'!$B:$B,0),MATCH(B24,'2011-asu'!$9:$9,0)))))</f>
        <v>98</v>
      </c>
      <c r="E24" s="30">
        <f>IF(A24="","",IF(INDEX('2011-asu'!$A$1:HP46,MATCH('AAA to BBB-'!$C$1,'2011-asu'!$B:$B,0),MATCH(C24,'2011-asu'!$9:$9,0))=0,"",+INDEX('2011-asu'!$A$1:HP46,MATCH('AAA to BBB-'!$C$1,'2011-asu'!$B:$B,0),MATCH(C24,'2011-asu'!$9:$9,0))))</f>
        <v>5.49</v>
      </c>
    </row>
    <row r="25" spans="1:5" x14ac:dyDescent="0.25">
      <c r="A25" s="30">
        <f t="shared" si="0"/>
        <v>66</v>
      </c>
      <c r="B25" s="30" t="str">
        <f>IF(A25="","",+INDEX('2011-asu'!$9:$9,1,$A25-1))</f>
        <v>2018-10-15-to-2019-01-14-pe-05</v>
      </c>
      <c r="C25" s="30" t="str">
        <f>IF(A25="","",+INDEX('2011-asu'!$9:$9,1,$A25))</f>
        <v>2018-10-15-to-2019-01-14-up-05</v>
      </c>
      <c r="D25" s="30">
        <f>IF(A25="","",+IF((INDEX('2011-asu'!$A$1:HO47,MATCH('AAA to BBB-'!$C$1,'2011-asu'!$B:$B,0),MATCH(B25,'2011-asu'!$9:$9,0)))=0,"",(INDEX('2011-asu'!$A$1:HO47,MATCH('AAA to BBB-'!$C$1,'2011-asu'!$B:$B,0),MATCH(B25,'2011-asu'!$9:$9,0)))))</f>
        <v>91</v>
      </c>
      <c r="E25" s="30">
        <f>IF(A25="","",IF(INDEX('2011-asu'!$A$1:HP47,MATCH('AAA to BBB-'!$C$1,'2011-asu'!$B:$B,0),MATCH(C25,'2011-asu'!$9:$9,0))=0,"",+INDEX('2011-asu'!$A$1:HP47,MATCH('AAA to BBB-'!$C$1,'2011-asu'!$B:$B,0),MATCH(C25,'2011-asu'!$9:$9,0))))</f>
        <v>5.09</v>
      </c>
    </row>
    <row r="26" spans="1:5" x14ac:dyDescent="0.25">
      <c r="A26" s="30">
        <f t="shared" si="0"/>
        <v>64</v>
      </c>
      <c r="B26" s="30" t="str">
        <f>IF(A26="","",+INDEX('2011-asu'!$9:$9,1,$A26-1))</f>
        <v>2018-07-15-to-2018-10-14-pe-05</v>
      </c>
      <c r="C26" s="30" t="str">
        <f>IF(A26="","",+INDEX('2011-asu'!$9:$9,1,$A26))</f>
        <v>2018-07-15-to-2018-10-14-up-05</v>
      </c>
      <c r="D26" s="30">
        <f>IF(A26="","",+IF((INDEX('2011-asu'!$A$1:HO48,MATCH('AAA to BBB-'!$C$1,'2011-asu'!$B:$B,0),MATCH(B26,'2011-asu'!$9:$9,0)))=0,"",(INDEX('2011-asu'!$A$1:HO48,MATCH('AAA to BBB-'!$C$1,'2011-asu'!$B:$B,0),MATCH(B26,'2011-asu'!$9:$9,0)))))</f>
        <v>89</v>
      </c>
      <c r="E26" s="30">
        <f>IF(A26="","",IF(INDEX('2011-asu'!$A$1:HP48,MATCH('AAA to BBB-'!$C$1,'2011-asu'!$B:$B,0),MATCH(C26,'2011-asu'!$9:$9,0))=0,"",+INDEX('2011-asu'!$A$1:HP48,MATCH('AAA to BBB-'!$C$1,'2011-asu'!$B:$B,0),MATCH(C26,'2011-asu'!$9:$9,0))))</f>
        <v>4.9800000000000004</v>
      </c>
    </row>
    <row r="27" spans="1:5" x14ac:dyDescent="0.25">
      <c r="A27" s="30">
        <f t="shared" si="0"/>
        <v>62</v>
      </c>
      <c r="B27" s="30" t="str">
        <f>IF(A27="","",+INDEX('2011-asu'!$9:$9,1,$A27-1))</f>
        <v>2018-04-15-to-2018-07-14-pe-05</v>
      </c>
      <c r="C27" s="30" t="str">
        <f>IF(A27="","",+INDEX('2011-asu'!$9:$9,1,$A27))</f>
        <v>2018-04-15-to-2018-07-14-up-05</v>
      </c>
      <c r="D27" s="30">
        <f>IF(A27="","",+IF((INDEX('2011-asu'!$A$1:HO49,MATCH('AAA to BBB-'!$C$1,'2011-asu'!$B:$B,0),MATCH(B27,'2011-asu'!$9:$9,0)))=0,"",(INDEX('2011-asu'!$A$1:HO49,MATCH('AAA to BBB-'!$C$1,'2011-asu'!$B:$B,0),MATCH(B27,'2011-asu'!$9:$9,0)))))</f>
        <v>89</v>
      </c>
      <c r="E27" s="30">
        <f>IF(A27="","",IF(INDEX('2011-asu'!$A$1:HP49,MATCH('AAA to BBB-'!$C$1,'2011-asu'!$B:$B,0),MATCH(C27,'2011-asu'!$9:$9,0))=0,"",+INDEX('2011-asu'!$A$1:HP49,MATCH('AAA to BBB-'!$C$1,'2011-asu'!$B:$B,0),MATCH(C27,'2011-asu'!$9:$9,0))))</f>
        <v>4.9800000000000004</v>
      </c>
    </row>
    <row r="28" spans="1:5" x14ac:dyDescent="0.25">
      <c r="A28" s="30">
        <f t="shared" si="0"/>
        <v>60</v>
      </c>
      <c r="B28" s="30" t="str">
        <f>IF(A28="","",+INDEX('2011-asu'!$9:$9,1,$A28-1))</f>
        <v>2018-01-15-to-2018-04-14-pe-05</v>
      </c>
      <c r="C28" s="30" t="str">
        <f>IF(A28="","",+INDEX('2011-asu'!$9:$9,1,$A28))</f>
        <v>2018-01-15-to-2018-04-14-up-05</v>
      </c>
      <c r="D28" s="30">
        <f>IF(A28="","",+IF((INDEX('2011-asu'!$A$1:HO50,MATCH('AAA to BBB-'!$C$1,'2011-asu'!$B:$B,0),MATCH(B28,'2011-asu'!$9:$9,0)))=0,"",(INDEX('2011-asu'!$A$1:HO50,MATCH('AAA to BBB-'!$C$1,'2011-asu'!$B:$B,0),MATCH(B28,'2011-asu'!$9:$9,0)))))</f>
        <v>89</v>
      </c>
      <c r="E28" s="30">
        <f>IF(A28="","",IF(INDEX('2011-asu'!$A$1:HP50,MATCH('AAA to BBB-'!$C$1,'2011-asu'!$B:$B,0),MATCH(C28,'2011-asu'!$9:$9,0))=0,"",+INDEX('2011-asu'!$A$1:HP50,MATCH('AAA to BBB-'!$C$1,'2011-asu'!$B:$B,0),MATCH(C28,'2011-asu'!$9:$9,0))))</f>
        <v>4.9800000000000004</v>
      </c>
    </row>
    <row r="29" spans="1:5" x14ac:dyDescent="0.25">
      <c r="A29" s="30">
        <f t="shared" si="0"/>
        <v>58</v>
      </c>
      <c r="B29" s="30" t="str">
        <f>IF(A29="","",+INDEX('2011-asu'!$9:$9,1,$A29-1))</f>
        <v>2017-10-15-to-2018-01-14-pe-05</v>
      </c>
      <c r="C29" s="30" t="str">
        <f>IF(A29="","",+INDEX('2011-asu'!$9:$9,1,$A29))</f>
        <v>2017-10-15-to-2018-01-14-up-05</v>
      </c>
      <c r="D29" s="30">
        <f>IF(A29="","",+IF((INDEX('2011-asu'!$A$1:HO51,MATCH('AAA to BBB-'!$C$1,'2011-asu'!$B:$B,0),MATCH(B29,'2011-asu'!$9:$9,0)))=0,"",(INDEX('2011-asu'!$A$1:HO51,MATCH('AAA to BBB-'!$C$1,'2011-asu'!$B:$B,0),MATCH(B29,'2011-asu'!$9:$9,0)))))</f>
        <v>93</v>
      </c>
      <c r="E29" s="30">
        <f>IF(A29="","",IF(INDEX('2011-asu'!$A$1:HP51,MATCH('AAA to BBB-'!$C$1,'2011-asu'!$B:$B,0),MATCH(C29,'2011-asu'!$9:$9,0))=0,"",+INDEX('2011-asu'!$A$1:HP51,MATCH('AAA to BBB-'!$C$1,'2011-asu'!$B:$B,0),MATCH(C29,'2011-asu'!$9:$9,0))))</f>
        <v>5.2</v>
      </c>
    </row>
    <row r="30" spans="1:5" x14ac:dyDescent="0.25">
      <c r="A30" s="30">
        <f t="shared" si="0"/>
        <v>56</v>
      </c>
      <c r="B30" s="30" t="str">
        <f>IF(A30="","",+INDEX('2011-asu'!$9:$9,1,$A30-1))</f>
        <v>2017-07-15-to-2017-10-14-pe-05</v>
      </c>
      <c r="C30" s="30" t="str">
        <f>IF(A30="","",+INDEX('2011-asu'!$9:$9,1,$A30))</f>
        <v>2017-07-15-to-2017-10-14-up-05</v>
      </c>
      <c r="D30" s="30">
        <f>IF(A30="","",+IF((INDEX('2011-asu'!$A$1:HO52,MATCH('AAA to BBB-'!$C$1,'2011-asu'!$B:$B,0),MATCH(B30,'2011-asu'!$9:$9,0)))=0,"",(INDEX('2011-asu'!$A$1:HO52,MATCH('AAA to BBB-'!$C$1,'2011-asu'!$B:$B,0),MATCH(B30,'2011-asu'!$9:$9,0)))))</f>
        <v>97</v>
      </c>
      <c r="E30" s="30">
        <f>IF(A30="","",IF(INDEX('2011-asu'!$A$1:HP52,MATCH('AAA to BBB-'!$C$1,'2011-asu'!$B:$B,0),MATCH(C30,'2011-asu'!$9:$9,0))=0,"",+INDEX('2011-asu'!$A$1:HP52,MATCH('AAA to BBB-'!$C$1,'2011-asu'!$B:$B,0),MATCH(C30,'2011-asu'!$9:$9,0))))</f>
        <v>5.43</v>
      </c>
    </row>
    <row r="31" spans="1:5" x14ac:dyDescent="0.25">
      <c r="A31" s="30">
        <f t="shared" si="0"/>
        <v>54</v>
      </c>
      <c r="B31" s="30" t="str">
        <f>IF(A31="","",+INDEX('2011-asu'!$9:$9,1,$A31-1))</f>
        <v>2017-04-15-to-2017-07-14-pe-05</v>
      </c>
      <c r="C31" s="30" t="str">
        <f>IF(A31="","",+INDEX('2011-asu'!$9:$9,1,$A31))</f>
        <v>2017-04-15-to-2017-07-14-up-05</v>
      </c>
      <c r="D31" s="30">
        <f>IF(A31="","",+IF((INDEX('2011-asu'!$A$1:HO53,MATCH('AAA to BBB-'!$C$1,'2011-asu'!$B:$B,0),MATCH(B31,'2011-asu'!$9:$9,0)))=0,"",(INDEX('2011-asu'!$A$1:HO53,MATCH('AAA to BBB-'!$C$1,'2011-asu'!$B:$B,0),MATCH(B31,'2011-asu'!$9:$9,0)))))</f>
        <v>89</v>
      </c>
      <c r="E31" s="30">
        <f>IF(A31="","",IF(INDEX('2011-asu'!$A$1:HP53,MATCH('AAA to BBB-'!$C$1,'2011-asu'!$B:$B,0),MATCH(C31,'2011-asu'!$9:$9,0))=0,"",+INDEX('2011-asu'!$A$1:HP53,MATCH('AAA to BBB-'!$C$1,'2011-asu'!$B:$B,0),MATCH(C31,'2011-asu'!$9:$9,0))))</f>
        <v>4.9800000000000004</v>
      </c>
    </row>
    <row r="32" spans="1:5" x14ac:dyDescent="0.25">
      <c r="A32" s="30">
        <f t="shared" si="0"/>
        <v>52</v>
      </c>
      <c r="B32" s="30" t="str">
        <f>IF(A32="","",+INDEX('2011-asu'!$9:$9,1,$A32-1))</f>
        <v>2017-01-15-to-2017-04-14-pe-05</v>
      </c>
      <c r="C32" s="30" t="str">
        <f>IF(A32="","",+INDEX('2011-asu'!$9:$9,1,$A32))</f>
        <v>2017-01-15-to-2017-04-14-up-05</v>
      </c>
      <c r="D32" s="30">
        <f>IF(A32="","",+IF((INDEX('2011-asu'!$A$1:HO54,MATCH('AAA to BBB-'!$C$1,'2011-asu'!$B:$B,0),MATCH(B32,'2011-asu'!$9:$9,0)))=0,"",(INDEX('2011-asu'!$A$1:HO54,MATCH('AAA to BBB-'!$C$1,'2011-asu'!$B:$B,0),MATCH(B32,'2011-asu'!$9:$9,0)))))</f>
        <v>89</v>
      </c>
      <c r="E32" s="30">
        <f>IF(A32="","",IF(INDEX('2011-asu'!$A$1:HP54,MATCH('AAA to BBB-'!$C$1,'2011-asu'!$B:$B,0),MATCH(C32,'2011-asu'!$9:$9,0))=0,"",+INDEX('2011-asu'!$A$1:HP54,MATCH('AAA to BBB-'!$C$1,'2011-asu'!$B:$B,0),MATCH(C32,'2011-asu'!$9:$9,0))))</f>
        <v>4.9800000000000004</v>
      </c>
    </row>
    <row r="33" spans="1:5" x14ac:dyDescent="0.25">
      <c r="A33" s="30">
        <f t="shared" si="0"/>
        <v>50</v>
      </c>
      <c r="B33" s="30" t="str">
        <f>IF(A33="","",+INDEX('2011-asu'!$9:$9,1,$A33-1))</f>
        <v>2016-10-15-to-2017-01-14-pe-05</v>
      </c>
      <c r="C33" s="30" t="str">
        <f>IF(A33="","",+INDEX('2011-asu'!$9:$9,1,$A33))</f>
        <v>2016-10-15-to-2017-01-14-up-05</v>
      </c>
      <c r="D33" s="30">
        <f>IF(A33="","",+IF((INDEX('2011-asu'!$A$1:HO55,MATCH('AAA to BBB-'!$C$1,'2011-asu'!$B:$B,0),MATCH(B33,'2011-asu'!$9:$9,0)))=0,"",(INDEX('2011-asu'!$A$1:HO55,MATCH('AAA to BBB-'!$C$1,'2011-asu'!$B:$B,0),MATCH(B33,'2011-asu'!$9:$9,0)))))</f>
        <v>116</v>
      </c>
      <c r="E33" s="30">
        <f>IF(A33="","",IF(INDEX('2011-asu'!$A$1:HP55,MATCH('AAA to BBB-'!$C$1,'2011-asu'!$B:$B,0),MATCH(C33,'2011-asu'!$9:$9,0))=0,"",+INDEX('2011-asu'!$A$1:HP55,MATCH('AAA to BBB-'!$C$1,'2011-asu'!$B:$B,0),MATCH(C33,'2011-asu'!$9:$9,0))))</f>
        <v>6.52</v>
      </c>
    </row>
    <row r="34" spans="1:5" x14ac:dyDescent="0.25">
      <c r="A34" s="30">
        <f t="shared" si="0"/>
        <v>48</v>
      </c>
      <c r="B34" s="30" t="str">
        <f>IF(A34="","",+INDEX('2011-asu'!$9:$9,1,$A34-1))</f>
        <v>2016-07-15-to-2016-10-14-pe-05</v>
      </c>
      <c r="C34" s="30" t="str">
        <f>IF(A34="","",+INDEX('2011-asu'!$9:$9,1,$A34))</f>
        <v>2016-07-15-to-2016-10-14-up-05</v>
      </c>
      <c r="D34" s="30">
        <f>IF(A34="","",+IF((INDEX('2011-asu'!$A$1:HO56,MATCH('AAA to BBB-'!$C$1,'2011-asu'!$B:$B,0),MATCH(B34,'2011-asu'!$9:$9,0)))=0,"",(INDEX('2011-asu'!$A$1:HO56,MATCH('AAA to BBB-'!$C$1,'2011-asu'!$B:$B,0),MATCH(B34,'2011-asu'!$9:$9,0)))))</f>
        <v>125</v>
      </c>
      <c r="E34" s="30">
        <f>IF(A34="","",IF(INDEX('2011-asu'!$A$1:HP56,MATCH('AAA to BBB-'!$C$1,'2011-asu'!$B:$B,0),MATCH(C34,'2011-asu'!$9:$9,0))=0,"",+INDEX('2011-asu'!$A$1:HP56,MATCH('AAA to BBB-'!$C$1,'2011-asu'!$B:$B,0),MATCH(C34,'2011-asu'!$9:$9,0))))</f>
        <v>7.03</v>
      </c>
    </row>
    <row r="35" spans="1:5" x14ac:dyDescent="0.25">
      <c r="A35" s="30">
        <f t="shared" si="0"/>
        <v>46</v>
      </c>
      <c r="B35" s="30" t="str">
        <f>IF(A35="","",+INDEX('2011-asu'!$9:$9,1,$A35-1))</f>
        <v>2016-04-15-to-2016-07-14-pe-05</v>
      </c>
      <c r="C35" s="30" t="str">
        <f>IF(A35="","",+INDEX('2011-asu'!$9:$9,1,$A35))</f>
        <v>2016-04-15-to-2016-07-14-up-05</v>
      </c>
      <c r="D35" s="30">
        <f>IF(A35="","",+IF((INDEX('2011-asu'!$A$1:HO57,MATCH('AAA to BBB-'!$C$1,'2011-asu'!$B:$B,0),MATCH(B35,'2011-asu'!$9:$9,0)))=0,"",(INDEX('2011-asu'!$A$1:HO57,MATCH('AAA to BBB-'!$C$1,'2011-asu'!$B:$B,0),MATCH(B35,'2011-asu'!$9:$9,0)))))</f>
        <v>119</v>
      </c>
      <c r="E35" s="30">
        <f>IF(A35="","",IF(INDEX('2011-asu'!$A$1:HP57,MATCH('AAA to BBB-'!$C$1,'2011-asu'!$B:$B,0),MATCH(C35,'2011-asu'!$9:$9,0))=0,"",+INDEX('2011-asu'!$A$1:HP57,MATCH('AAA to BBB-'!$C$1,'2011-asu'!$B:$B,0),MATCH(C35,'2011-asu'!$9:$9,0))))</f>
        <v>6.69</v>
      </c>
    </row>
    <row r="36" spans="1:5" x14ac:dyDescent="0.25">
      <c r="A36" s="30">
        <f t="shared" si="0"/>
        <v>44</v>
      </c>
      <c r="B36" s="30" t="str">
        <f>IF(A36="","",+INDEX('2011-asu'!$9:$9,1,$A36-1))</f>
        <v>2016-01-15-to-2016-04-14-pe-05</v>
      </c>
      <c r="C36" s="30" t="str">
        <f>IF(A36="","",+INDEX('2011-asu'!$9:$9,1,$A36))</f>
        <v>2016-01-15-to-2016-04-14-up-05</v>
      </c>
      <c r="D36" s="30">
        <f>IF(A36="","",+IF((INDEX('2011-asu'!$A$1:HO58,MATCH('AAA to BBB-'!$C$1,'2011-asu'!$B:$B,0),MATCH(B36,'2011-asu'!$9:$9,0)))=0,"",(INDEX('2011-asu'!$A$1:HO58,MATCH('AAA to BBB-'!$C$1,'2011-asu'!$B:$B,0),MATCH(B36,'2011-asu'!$9:$9,0)))))</f>
        <v>108</v>
      </c>
      <c r="E36" s="30">
        <f>IF(A36="","",IF(INDEX('2011-asu'!$A$1:HP58,MATCH('AAA to BBB-'!$C$1,'2011-asu'!$B:$B,0),MATCH(C36,'2011-asu'!$9:$9,0))=0,"",+INDEX('2011-asu'!$A$1:HP58,MATCH('AAA to BBB-'!$C$1,'2011-asu'!$B:$B,0),MATCH(C36,'2011-asu'!$9:$9,0))))</f>
        <v>6.06</v>
      </c>
    </row>
    <row r="37" spans="1:5" x14ac:dyDescent="0.25">
      <c r="A37" s="30">
        <f t="shared" si="0"/>
        <v>42</v>
      </c>
      <c r="B37" s="30" t="str">
        <f>IF(A37="","",+INDEX('2011-asu'!$9:$9,1,$A37-1))</f>
        <v>2015-10-15-to-2016-01-14-pe-05</v>
      </c>
      <c r="C37" s="30" t="str">
        <f>IF(A37="","",+INDEX('2011-asu'!$9:$9,1,$A37))</f>
        <v>2015-10-15-to-2016-01-14-up-05</v>
      </c>
      <c r="D37" s="30">
        <f>IF(A37="","",+IF((INDEX('2011-asu'!$A$1:HO59,MATCH('AAA to BBB-'!$C$1,'2011-asu'!$B:$B,0),MATCH(B37,'2011-asu'!$9:$9,0)))=0,"",(INDEX('2011-asu'!$A$1:HO59,MATCH('AAA to BBB-'!$C$1,'2011-asu'!$B:$B,0),MATCH(B37,'2011-asu'!$9:$9,0)))))</f>
        <v>98</v>
      </c>
      <c r="E37" s="30">
        <f>IF(A37="","",IF(INDEX('2011-asu'!$A$1:HP59,MATCH('AAA to BBB-'!$C$1,'2011-asu'!$B:$B,0),MATCH(C37,'2011-asu'!$9:$9,0))=0,"",+INDEX('2011-asu'!$A$1:HP59,MATCH('AAA to BBB-'!$C$1,'2011-asu'!$B:$B,0),MATCH(C37,'2011-asu'!$9:$9,0))))</f>
        <v>5.49</v>
      </c>
    </row>
    <row r="38" spans="1:5" x14ac:dyDescent="0.25">
      <c r="A38" s="30">
        <f t="shared" si="0"/>
        <v>40</v>
      </c>
      <c r="B38" s="30" t="str">
        <f>IF(A38="","",+INDEX('2011-asu'!$9:$9,1,$A38-1))</f>
        <v>2015-07-15-to-2015-10-14-pe-05</v>
      </c>
      <c r="C38" s="30" t="str">
        <f>IF(A38="","",+INDEX('2011-asu'!$9:$9,1,$A38))</f>
        <v>2015-07-15-to-2015-10-14-up-05</v>
      </c>
      <c r="D38" s="30">
        <f>IF(A38="","",+IF((INDEX('2011-asu'!$A$1:HO60,MATCH('AAA to BBB-'!$C$1,'2011-asu'!$B:$B,0),MATCH(B38,'2011-asu'!$9:$9,0)))=0,"",(INDEX('2011-asu'!$A$1:HO60,MATCH('AAA to BBB-'!$C$1,'2011-asu'!$B:$B,0),MATCH(B38,'2011-asu'!$9:$9,0)))))</f>
        <v>89</v>
      </c>
      <c r="E38" s="30">
        <f>IF(A38="","",IF(INDEX('2011-asu'!$A$1:HP60,MATCH('AAA to BBB-'!$C$1,'2011-asu'!$B:$B,0),MATCH(C38,'2011-asu'!$9:$9,0))=0,"",+INDEX('2011-asu'!$A$1:HP60,MATCH('AAA to BBB-'!$C$1,'2011-asu'!$B:$B,0),MATCH(C38,'2011-asu'!$9:$9,0))))</f>
        <v>4.9800000000000004</v>
      </c>
    </row>
    <row r="39" spans="1:5" x14ac:dyDescent="0.25">
      <c r="A39" s="30">
        <f t="shared" si="0"/>
        <v>38</v>
      </c>
      <c r="B39" s="30" t="str">
        <f>IF(A39="","",+INDEX('2011-asu'!$9:$9,1,$A39-1))</f>
        <v>2015-04-15-to-2015-07-14-pe-05</v>
      </c>
      <c r="C39" s="30" t="str">
        <f>IF(A39="","",+INDEX('2011-asu'!$9:$9,1,$A39))</f>
        <v>2015-04-15-to-2015-07-14-up-05</v>
      </c>
      <c r="D39" s="30">
        <f>IF(A39="","",+IF((INDEX('2011-asu'!$A$1:HO61,MATCH('AAA to BBB-'!$C$1,'2011-asu'!$B:$B,0),MATCH(B39,'2011-asu'!$9:$9,0)))=0,"",(INDEX('2011-asu'!$A$1:HO61,MATCH('AAA to BBB-'!$C$1,'2011-asu'!$B:$B,0),MATCH(B39,'2011-asu'!$9:$9,0)))))</f>
        <v>89</v>
      </c>
      <c r="E39" s="30">
        <f>IF(A39="","",IF(INDEX('2011-asu'!$A$1:HP61,MATCH('AAA to BBB-'!$C$1,'2011-asu'!$B:$B,0),MATCH(C39,'2011-asu'!$9:$9,0))=0,"",+INDEX('2011-asu'!$A$1:HP61,MATCH('AAA to BBB-'!$C$1,'2011-asu'!$B:$B,0),MATCH(C39,'2011-asu'!$9:$9,0))))</f>
        <v>4.9800000000000004</v>
      </c>
    </row>
    <row r="40" spans="1:5" x14ac:dyDescent="0.25">
      <c r="A40" s="30">
        <f t="shared" si="0"/>
        <v>36</v>
      </c>
      <c r="B40" s="30" t="str">
        <f>IF(A40="","",+INDEX('2011-asu'!$9:$9,1,$A40-1))</f>
        <v>2015-01-15-to-2015-04-14-pe-05</v>
      </c>
      <c r="C40" s="30" t="str">
        <f>IF(A40="","",+INDEX('2011-asu'!$9:$9,1,$A40))</f>
        <v>2015-01-15-to-2015-04-14-up-05</v>
      </c>
      <c r="D40" s="30">
        <f>IF(A40="","",+IF((INDEX('2011-asu'!$A$1:HO62,MATCH('AAA to BBB-'!$C$1,'2011-asu'!$B:$B,0),MATCH(B40,'2011-asu'!$9:$9,0)))=0,"",(INDEX('2011-asu'!$A$1:HO62,MATCH('AAA to BBB-'!$C$1,'2011-asu'!$B:$B,0),MATCH(B40,'2011-asu'!$9:$9,0)))))</f>
        <v>89</v>
      </c>
      <c r="E40" s="30">
        <f>IF(A40="","",IF(INDEX('2011-asu'!$A$1:HP62,MATCH('AAA to BBB-'!$C$1,'2011-asu'!$B:$B,0),MATCH(C40,'2011-asu'!$9:$9,0))=0,"",+INDEX('2011-asu'!$A$1:HP62,MATCH('AAA to BBB-'!$C$1,'2011-asu'!$B:$B,0),MATCH(C40,'2011-asu'!$9:$9,0))))</f>
        <v>4.9800000000000004</v>
      </c>
    </row>
    <row r="41" spans="1:5" x14ac:dyDescent="0.25">
      <c r="A41" s="30">
        <f t="shared" si="0"/>
        <v>34</v>
      </c>
      <c r="B41" s="30" t="str">
        <f>IF(A41="","",+INDEX('2011-asu'!$9:$9,1,$A41-1))</f>
        <v>2014-10-15-to-2015-01-14-pe-05</v>
      </c>
      <c r="C41" s="30" t="str">
        <f>IF(A41="","",+INDEX('2011-asu'!$9:$9,1,$A41))</f>
        <v>2014-10-15-to-2015-01-14-up-05</v>
      </c>
      <c r="D41" s="30">
        <f>IF(A41="","",+IF((INDEX('2011-asu'!$A$1:HO63,MATCH('AAA to BBB-'!$C$1,'2011-asu'!$B:$B,0),MATCH(B41,'2011-asu'!$9:$9,0)))=0,"",(INDEX('2011-asu'!$A$1:HO63,MATCH('AAA to BBB-'!$C$1,'2011-asu'!$B:$B,0),MATCH(B41,'2011-asu'!$9:$9,0)))))</f>
        <v>89</v>
      </c>
      <c r="E41" s="30">
        <f>IF(A41="","",IF(INDEX('2011-asu'!$A$1:HP63,MATCH('AAA to BBB-'!$C$1,'2011-asu'!$B:$B,0),MATCH(C41,'2011-asu'!$9:$9,0))=0,"",+INDEX('2011-asu'!$A$1:HP63,MATCH('AAA to BBB-'!$C$1,'2011-asu'!$B:$B,0),MATCH(C41,'2011-asu'!$9:$9,0))))</f>
        <v>4.9800000000000004</v>
      </c>
    </row>
    <row r="42" spans="1:5" x14ac:dyDescent="0.25">
      <c r="A42" s="30">
        <f t="shared" si="0"/>
        <v>32</v>
      </c>
      <c r="B42" s="30" t="str">
        <f>IF(A42="","",+INDEX('2011-asu'!$9:$9,1,$A42-1))</f>
        <v>2014-07-15-to-2014-10-14-pe-05</v>
      </c>
      <c r="C42" s="30" t="str">
        <f>IF(A42="","",+INDEX('2011-asu'!$9:$9,1,$A42))</f>
        <v>2014-07-15-to-2014-10-14-up-05</v>
      </c>
      <c r="D42" s="30">
        <f>IF(A42="","",+IF((INDEX('2011-asu'!$A$1:HO64,MATCH('AAA to BBB-'!$C$1,'2011-asu'!$B:$B,0),MATCH(B42,'2011-asu'!$9:$9,0)))=0,"",(INDEX('2011-asu'!$A$1:HO64,MATCH('AAA to BBB-'!$C$1,'2011-asu'!$B:$B,0),MATCH(B42,'2011-asu'!$9:$9,0)))))</f>
        <v>89</v>
      </c>
      <c r="E42" s="30">
        <f>IF(A42="","",IF(INDEX('2011-asu'!$A$1:HP64,MATCH('AAA to BBB-'!$C$1,'2011-asu'!$B:$B,0),MATCH(C42,'2011-asu'!$9:$9,0))=0,"",+INDEX('2011-asu'!$A$1:HP64,MATCH('AAA to BBB-'!$C$1,'2011-asu'!$B:$B,0),MATCH(C42,'2011-asu'!$9:$9,0))))</f>
        <v>4.9800000000000004</v>
      </c>
    </row>
    <row r="43" spans="1:5" x14ac:dyDescent="0.25">
      <c r="A43" s="30">
        <f t="shared" si="0"/>
        <v>30</v>
      </c>
      <c r="B43" s="30" t="str">
        <f>IF(A43="","",+INDEX('2011-asu'!$9:$9,1,$A43-1))</f>
        <v>2014-04-15-to-2014-07-14-pe-05</v>
      </c>
      <c r="C43" s="30" t="str">
        <f>IF(A43="","",+INDEX('2011-asu'!$9:$9,1,$A43))</f>
        <v>2014-04-15-to-2014-07-14-up-05</v>
      </c>
      <c r="D43" s="30">
        <f>IF(A43="","",+IF((INDEX('2011-asu'!$A$1:HO65,MATCH('AAA to BBB-'!$C$1,'2011-asu'!$B:$B,0),MATCH(B43,'2011-asu'!$9:$9,0)))=0,"",(INDEX('2011-asu'!$A$1:HO65,MATCH('AAA to BBB-'!$C$1,'2011-asu'!$B:$B,0),MATCH(B43,'2011-asu'!$9:$9,0)))))</f>
        <v>89</v>
      </c>
      <c r="E43" s="30">
        <f>IF(A43="","",IF(INDEX('2011-asu'!$A$1:HP65,MATCH('AAA to BBB-'!$C$1,'2011-asu'!$B:$B,0),MATCH(C43,'2011-asu'!$9:$9,0))=0,"",+INDEX('2011-asu'!$A$1:HP65,MATCH('AAA to BBB-'!$C$1,'2011-asu'!$B:$B,0),MATCH(C43,'2011-asu'!$9:$9,0))))</f>
        <v>4.9800000000000004</v>
      </c>
    </row>
    <row r="44" spans="1:5" x14ac:dyDescent="0.25">
      <c r="A44" s="30">
        <f t="shared" si="0"/>
        <v>28</v>
      </c>
      <c r="B44" s="30" t="str">
        <f>IF(A44="","",+INDEX('2011-asu'!$9:$9,1,$A44-1))</f>
        <v>2014-01-15-to-2014-04-14-pe-05</v>
      </c>
      <c r="C44" s="30" t="str">
        <f>IF(A44="","",+INDEX('2011-asu'!$9:$9,1,$A44))</f>
        <v>2014-01-15-to-2014-04-14-up-05</v>
      </c>
      <c r="D44" s="30">
        <f>IF(A44="","",+IF((INDEX('2011-asu'!$A$1:HO66,MATCH('AAA to BBB-'!$C$1,'2011-asu'!$B:$B,0),MATCH(B44,'2011-asu'!$9:$9,0)))=0,"",(INDEX('2011-asu'!$A$1:HO66,MATCH('AAA to BBB-'!$C$1,'2011-asu'!$B:$B,0),MATCH(B44,'2011-asu'!$9:$9,0)))))</f>
        <v>98</v>
      </c>
      <c r="E44" s="30">
        <f>IF(A44="","",IF(INDEX('2011-asu'!$A$1:HP66,MATCH('AAA to BBB-'!$C$1,'2011-asu'!$B:$B,0),MATCH(C44,'2011-asu'!$9:$9,0))=0,"",+INDEX('2011-asu'!$A$1:HP66,MATCH('AAA to BBB-'!$C$1,'2011-asu'!$B:$B,0),MATCH(C44,'2011-asu'!$9:$9,0))))</f>
        <v>5.49</v>
      </c>
    </row>
    <row r="45" spans="1:5" x14ac:dyDescent="0.25">
      <c r="A45" s="30">
        <f t="shared" si="0"/>
        <v>26</v>
      </c>
      <c r="B45" s="30" t="str">
        <f>IF(A45="","",+INDEX('2011-asu'!$9:$9,1,$A45-1))</f>
        <v>2013-10-15-to-2014-01-14-pe-05</v>
      </c>
      <c r="C45" s="30" t="str">
        <f>IF(A45="","",+INDEX('2011-asu'!$9:$9,1,$A45))</f>
        <v>2013-10-15-to-2014-01-14-up-05</v>
      </c>
      <c r="D45" s="30">
        <f>IF(A45="","",+IF((INDEX('2011-asu'!$A$1:HO67,MATCH('AAA to BBB-'!$C$1,'2011-asu'!$B:$B,0),MATCH(B45,'2011-asu'!$9:$9,0)))=0,"",(INDEX('2011-asu'!$A$1:HO67,MATCH('AAA to BBB-'!$C$1,'2011-asu'!$B:$B,0),MATCH(B45,'2011-asu'!$9:$9,0)))))</f>
        <v>98</v>
      </c>
      <c r="E45" s="30">
        <f>IF(A45="","",IF(INDEX('2011-asu'!$A$1:HP67,MATCH('AAA to BBB-'!$C$1,'2011-asu'!$B:$B,0),MATCH(C45,'2011-asu'!$9:$9,0))=0,"",+INDEX('2011-asu'!$A$1:HP67,MATCH('AAA to BBB-'!$C$1,'2011-asu'!$B:$B,0),MATCH(C45,'2011-asu'!$9:$9,0))))</f>
        <v>5.49</v>
      </c>
    </row>
    <row r="46" spans="1:5" x14ac:dyDescent="0.25">
      <c r="A46" s="30">
        <f t="shared" si="0"/>
        <v>24</v>
      </c>
      <c r="B46" s="30" t="str">
        <f>IF(A46="","",+INDEX('2011-asu'!$9:$9,1,$A46-1))</f>
        <v>2013-07-15-to-2013-10-14-pe-05</v>
      </c>
      <c r="C46" s="30" t="str">
        <f>IF(A46="","",+INDEX('2011-asu'!$9:$9,1,$A46))</f>
        <v>2013-07-15-to-2013-10-14-up-05</v>
      </c>
      <c r="D46" s="30">
        <f>IF(A46="","",+IF((INDEX('2011-asu'!$A$1:HO68,MATCH('AAA to BBB-'!$C$1,'2011-asu'!$B:$B,0),MATCH(B46,'2011-asu'!$9:$9,0)))=0,"",(INDEX('2011-asu'!$A$1:HO68,MATCH('AAA to BBB-'!$C$1,'2011-asu'!$B:$B,0),MATCH(B46,'2011-asu'!$9:$9,0)))))</f>
        <v>98</v>
      </c>
      <c r="E46" s="30">
        <f>IF(A46="","",IF(INDEX('2011-asu'!$A$1:HP68,MATCH('AAA to BBB-'!$C$1,'2011-asu'!$B:$B,0),MATCH(C46,'2011-asu'!$9:$9,0))=0,"",+INDEX('2011-asu'!$A$1:HP68,MATCH('AAA to BBB-'!$C$1,'2011-asu'!$B:$B,0),MATCH(C46,'2011-asu'!$9:$9,0))))</f>
        <v>5.49</v>
      </c>
    </row>
    <row r="47" spans="1:5" x14ac:dyDescent="0.25">
      <c r="A47" s="30">
        <f t="shared" si="0"/>
        <v>22</v>
      </c>
      <c r="B47" s="30" t="str">
        <f>IF(A47="","",+INDEX('2011-asu'!$9:$9,1,$A47-1))</f>
        <v>2013-04-15-to-2013-07-14-pe-05</v>
      </c>
      <c r="C47" s="30" t="str">
        <f>IF(A47="","",+INDEX('2011-asu'!$9:$9,1,$A47))</f>
        <v>2013-04-15-to-2013-07-14-up-05</v>
      </c>
      <c r="D47" s="30">
        <f>IF(A47="","",+IF((INDEX('2011-asu'!$A$1:HO69,MATCH('AAA to BBB-'!$C$1,'2011-asu'!$B:$B,0),MATCH(B47,'2011-asu'!$9:$9,0)))=0,"",(INDEX('2011-asu'!$A$1:HO69,MATCH('AAA to BBB-'!$C$1,'2011-asu'!$B:$B,0),MATCH(B47,'2011-asu'!$9:$9,0)))))</f>
        <v>98</v>
      </c>
      <c r="E47" s="30">
        <f>IF(A47="","",IF(INDEX('2011-asu'!$A$1:HP69,MATCH('AAA to BBB-'!$C$1,'2011-asu'!$B:$B,0),MATCH(C47,'2011-asu'!$9:$9,0))=0,"",+INDEX('2011-asu'!$A$1:HP69,MATCH('AAA to BBB-'!$C$1,'2011-asu'!$B:$B,0),MATCH(C47,'2011-asu'!$9:$9,0))))</f>
        <v>5.49</v>
      </c>
    </row>
    <row r="48" spans="1:5" x14ac:dyDescent="0.25">
      <c r="A48" s="30">
        <f t="shared" si="0"/>
        <v>20</v>
      </c>
      <c r="B48" s="30" t="str">
        <f>IF(A48="","",+INDEX('2011-asu'!$9:$9,1,$A48-1))</f>
        <v>2013-01-15-to-2013-04-14-pe-05</v>
      </c>
      <c r="C48" s="30" t="str">
        <f>IF(A48="","",+INDEX('2011-asu'!$9:$9,1,$A48))</f>
        <v>2013-01-15-to-2013-04-14-up-05</v>
      </c>
      <c r="D48" s="30">
        <f>IF(A48="","",+IF((INDEX('2011-asu'!$A$1:HO70,MATCH('AAA to BBB-'!$C$1,'2011-asu'!$B:$B,0),MATCH(B48,'2011-asu'!$9:$9,0)))=0,"",(INDEX('2011-asu'!$A$1:HO70,MATCH('AAA to BBB-'!$C$1,'2011-asu'!$B:$B,0),MATCH(B48,'2011-asu'!$9:$9,0)))))</f>
        <v>108</v>
      </c>
      <c r="E48" s="30">
        <f>IF(A48="","",IF(INDEX('2011-asu'!$A$1:HP70,MATCH('AAA to BBB-'!$C$1,'2011-asu'!$B:$B,0),MATCH(C48,'2011-asu'!$9:$9,0))=0,"",+INDEX('2011-asu'!$A$1:HP70,MATCH('AAA to BBB-'!$C$1,'2011-asu'!$B:$B,0),MATCH(C48,'2011-asu'!$9:$9,0))))</f>
        <v>6.05</v>
      </c>
    </row>
    <row r="49" spans="1:5" x14ac:dyDescent="0.25">
      <c r="A49" s="30">
        <f t="shared" si="0"/>
        <v>18</v>
      </c>
      <c r="B49" s="30" t="str">
        <f>IF(A49="","",+INDEX('2011-asu'!$9:$9,1,$A49-1))</f>
        <v>2012-10-15-to-2013-01-14-pe-05</v>
      </c>
      <c r="C49" s="30" t="str">
        <f>IF(A49="","",+INDEX('2011-asu'!$9:$9,1,$A49))</f>
        <v>2012-10-15-to-2013-01-14-up-05</v>
      </c>
      <c r="D49" s="30">
        <f>IF(A49="","",+IF((INDEX('2011-asu'!$A$1:HO71,MATCH('AAA to BBB-'!$C$1,'2011-asu'!$B:$B,0),MATCH(B49,'2011-asu'!$9:$9,0)))=0,"",(INDEX('2011-asu'!$A$1:HO71,MATCH('AAA to BBB-'!$C$1,'2011-asu'!$B:$B,0),MATCH(B49,'2011-asu'!$9:$9,0)))))</f>
        <v>142</v>
      </c>
      <c r="E49" s="30">
        <f>IF(A49="","",IF(INDEX('2011-asu'!$A$1:HP71,MATCH('AAA to BBB-'!$C$1,'2011-asu'!$B:$B,0),MATCH(C49,'2011-asu'!$9:$9,0))=0,"",+INDEX('2011-asu'!$A$1:HP71,MATCH('AAA to BBB-'!$C$1,'2011-asu'!$B:$B,0),MATCH(C49,'2011-asu'!$9:$9,0))))</f>
        <v>8.01</v>
      </c>
    </row>
    <row r="50" spans="1:5" x14ac:dyDescent="0.25">
      <c r="A50" s="30">
        <f t="shared" si="0"/>
        <v>16</v>
      </c>
      <c r="B50" s="30" t="str">
        <f>IF(A50="","",+INDEX('2011-asu'!$9:$9,1,$A50-1))</f>
        <v>2012-07-15-to-2012-10-14-pe-05</v>
      </c>
      <c r="C50" s="30" t="str">
        <f>IF(A50="","",+INDEX('2011-asu'!$9:$9,1,$A50))</f>
        <v>2012-07-15-to-2012-10-14-up-05</v>
      </c>
      <c r="D50" s="30">
        <f>IF(A50="","",+IF((INDEX('2011-asu'!$A$1:HO72,MATCH('AAA to BBB-'!$C$1,'2011-asu'!$B:$B,0),MATCH(B50,'2011-asu'!$9:$9,0)))=0,"",(INDEX('2011-asu'!$A$1:HO72,MATCH('AAA to BBB-'!$C$1,'2011-asu'!$B:$B,0),MATCH(B50,'2011-asu'!$9:$9,0)))))</f>
        <v>144</v>
      </c>
      <c r="E50" s="30">
        <f>IF(A50="","",IF(INDEX('2011-asu'!$A$1:HP72,MATCH('AAA to BBB-'!$C$1,'2011-asu'!$B:$B,0),MATCH(C50,'2011-asu'!$9:$9,0))=0,"",+INDEX('2011-asu'!$A$1:HP72,MATCH('AAA to BBB-'!$C$1,'2011-asu'!$B:$B,0),MATCH(C50,'2011-asu'!$9:$9,0))))</f>
        <v>8.1199999999999992</v>
      </c>
    </row>
    <row r="51" spans="1:5" x14ac:dyDescent="0.25">
      <c r="A51" s="30">
        <f t="shared" si="0"/>
        <v>14</v>
      </c>
      <c r="B51" s="30" t="str">
        <f>IF(A51="","",+INDEX('2011-asu'!$9:$9,1,$A51-1))</f>
        <v>2012-04-15-to-2012-07-14-pe-05</v>
      </c>
      <c r="C51" s="30" t="str">
        <f>IF(A51="","",+INDEX('2011-asu'!$9:$9,1,$A51))</f>
        <v>2012-04-15-to-2012-07-14-up-05</v>
      </c>
      <c r="D51" s="30">
        <f>IF(A51="","",+IF((INDEX('2011-asu'!$A$1:HO73,MATCH('AAA to BBB-'!$C$1,'2011-asu'!$B:$B,0),MATCH(B51,'2011-asu'!$9:$9,0)))=0,"",(INDEX('2011-asu'!$A$1:HO73,MATCH('AAA to BBB-'!$C$1,'2011-asu'!$B:$B,0),MATCH(B51,'2011-asu'!$9:$9,0)))))</f>
        <v>147</v>
      </c>
      <c r="E51" s="30">
        <f>IF(A51="","",IF(INDEX('2011-asu'!$A$1:HP73,MATCH('AAA to BBB-'!$C$1,'2011-asu'!$B:$B,0),MATCH(C51,'2011-asu'!$9:$9,0))=0,"",+INDEX('2011-asu'!$A$1:HP73,MATCH('AAA to BBB-'!$C$1,'2011-asu'!$B:$B,0),MATCH(C51,'2011-asu'!$9:$9,0))))</f>
        <v>8.3000000000000007</v>
      </c>
    </row>
    <row r="52" spans="1:5" x14ac:dyDescent="0.25">
      <c r="A52" s="30">
        <f t="shared" si="0"/>
        <v>12</v>
      </c>
      <c r="B52" s="30" t="str">
        <f>IF(A52="","",+INDEX('2011-asu'!$9:$9,1,$A52-1))</f>
        <v>2012-01-15-to-2012-04-14-pe-05</v>
      </c>
      <c r="C52" s="30" t="str">
        <f>IF(A52="","",+INDEX('2011-asu'!$9:$9,1,$A52))</f>
        <v>2012-01-15-to-2012-04-14-up-05</v>
      </c>
      <c r="D52" s="30">
        <f>IF(A52="","",+IF((INDEX('2011-asu'!$A$1:HO74,MATCH('AAA to BBB-'!$C$1,'2011-asu'!$B:$B,0),MATCH(B52,'2011-asu'!$9:$9,0)))=0,"",(INDEX('2011-asu'!$A$1:HO74,MATCH('AAA to BBB-'!$C$1,'2011-asu'!$B:$B,0),MATCH(B52,'2011-asu'!$9:$9,0)))))</f>
        <v>149</v>
      </c>
      <c r="E52" s="30">
        <f>IF(A52="","",IF(INDEX('2011-asu'!$A$1:HP74,MATCH('AAA to BBB-'!$C$1,'2011-asu'!$B:$B,0),MATCH(C52,'2011-asu'!$9:$9,0))=0,"",+INDEX('2011-asu'!$A$1:HP74,MATCH('AAA to BBB-'!$C$1,'2011-asu'!$B:$B,0),MATCH(C52,'2011-asu'!$9:$9,0))))</f>
        <v>8.41</v>
      </c>
    </row>
    <row r="53" spans="1:5" x14ac:dyDescent="0.25">
      <c r="A53" s="30">
        <f t="shared" si="0"/>
        <v>10</v>
      </c>
      <c r="B53" s="30" t="str">
        <f>IF(A53="","",+INDEX('2011-asu'!$9:$9,1,$A53-1))</f>
        <v>2011-10-15-to-2012-01-14-pe-05</v>
      </c>
      <c r="C53" s="30" t="str">
        <f>IF(A53="","",+INDEX('2011-asu'!$9:$9,1,$A53))</f>
        <v>2011-10-15-to-2012-01-14-up-05</v>
      </c>
      <c r="D53" s="30">
        <f>IF(A53="","",+IF((INDEX('2011-asu'!$A$1:HO75,MATCH('AAA to BBB-'!$C$1,'2011-asu'!$B:$B,0),MATCH(B53,'2011-asu'!$9:$9,0)))=0,"",(INDEX('2011-asu'!$A$1:HO75,MATCH('AAA to BBB-'!$C$1,'2011-asu'!$B:$B,0),MATCH(B53,'2011-asu'!$9:$9,0)))))</f>
        <v>137</v>
      </c>
      <c r="E53" s="30">
        <f>IF(A53="","",IF(INDEX('2011-asu'!$A$1:HP75,MATCH('AAA to BBB-'!$C$1,'2011-asu'!$B:$B,0),MATCH(C53,'2011-asu'!$9:$9,0))=0,"",+INDEX('2011-asu'!$A$1:HP75,MATCH('AAA to BBB-'!$C$1,'2011-asu'!$B:$B,0),MATCH(C53,'2011-asu'!$9:$9,0))))</f>
        <v>7.72</v>
      </c>
    </row>
    <row r="54" spans="1:5" x14ac:dyDescent="0.25">
      <c r="A54" s="30">
        <f t="shared" si="0"/>
        <v>8</v>
      </c>
      <c r="B54" s="30" t="str">
        <f>IF(A54="","",+INDEX('2011-asu'!$9:$9,1,$A54-1))</f>
        <v>2011-07-15-to-2011-10-14-pe-05</v>
      </c>
      <c r="C54" s="30" t="str">
        <f>IF(A54="","",+INDEX('2011-asu'!$9:$9,1,$A54))</f>
        <v>2011-07-15-to-2011-10-14-up-05</v>
      </c>
      <c r="D54" s="30">
        <f>IF(A54="","",+IF((INDEX('2011-asu'!$A$1:HO76,MATCH('AAA to BBB-'!$C$1,'2011-asu'!$B:$B,0),MATCH(B54,'2011-asu'!$9:$9,0)))=0,"",(INDEX('2011-asu'!$A$1:HO76,MATCH('AAA to BBB-'!$C$1,'2011-asu'!$B:$B,0),MATCH(B54,'2011-asu'!$9:$9,0)))))</f>
        <v>137</v>
      </c>
      <c r="E54" s="30">
        <f>IF(A54="","",IF(INDEX('2011-asu'!$A$1:HP76,MATCH('AAA to BBB-'!$C$1,'2011-asu'!$B:$B,0),MATCH(C54,'2011-asu'!$9:$9,0))=0,"",+INDEX('2011-asu'!$A$1:HP76,MATCH('AAA to BBB-'!$C$1,'2011-asu'!$B:$B,0),MATCH(C54,'2011-asu'!$9:$9,0))))</f>
        <v>7.72</v>
      </c>
    </row>
    <row r="55" spans="1:5" x14ac:dyDescent="0.25">
      <c r="A55" s="30">
        <f t="shared" si="0"/>
        <v>6</v>
      </c>
      <c r="B55" s="30" t="str">
        <f>IF(A55="","",+INDEX('2011-asu'!$9:$9,1,$A55-1))</f>
        <v>2011-04-15-to-2011-07-14-pe-05</v>
      </c>
      <c r="C55" s="30" t="str">
        <f>IF(A55="","",+INDEX('2011-asu'!$9:$9,1,$A55))</f>
        <v>2011-04-15-to-2011-07-14-up-05</v>
      </c>
      <c r="D55" s="30">
        <f>IF(A55="","",+IF((INDEX('2011-asu'!$A$1:HO77,MATCH('AAA to BBB-'!$C$1,'2011-asu'!$B:$B,0),MATCH(B55,'2011-asu'!$9:$9,0)))=0,"",(INDEX('2011-asu'!$A$1:HO77,MATCH('AAA to BBB-'!$C$1,'2011-asu'!$B:$B,0),MATCH(B55,'2011-asu'!$9:$9,0)))))</f>
        <v>137</v>
      </c>
      <c r="E55" s="30">
        <f>IF(A55="","",IF(INDEX('2011-asu'!$A$1:HP77,MATCH('AAA to BBB-'!$C$1,'2011-asu'!$B:$B,0),MATCH(C55,'2011-asu'!$9:$9,0))=0,"",+INDEX('2011-asu'!$A$1:HP77,MATCH('AAA to BBB-'!$C$1,'2011-asu'!$B:$B,0),MATCH(C55,'2011-asu'!$9:$9,0))))</f>
        <v>7.72</v>
      </c>
    </row>
    <row r="56" spans="1:5" x14ac:dyDescent="0.25">
      <c r="A56" s="30">
        <f t="shared" si="0"/>
        <v>4</v>
      </c>
      <c r="B56" s="30" t="str">
        <f>IF(A56="","",+INDEX('2011-asu'!$9:$9,1,$A56-1))</f>
        <v>2011-02-01-to-2011-04-14-pe-05</v>
      </c>
      <c r="C56" s="30" t="str">
        <f>IF(A56="","",+INDEX('2011-asu'!$9:$9,1,$A56))</f>
        <v>2011-02-01-to-2011-04-14-up-05</v>
      </c>
      <c r="D56" s="30">
        <f>IF(A56="","",+IF((INDEX('2011-asu'!$A$1:HO78,MATCH('AAA to BBB-'!$C$1,'2011-asu'!$B:$B,0),MATCH(B56,'2011-asu'!$9:$9,0)))=0,"",(INDEX('2011-asu'!$A$1:HO78,MATCH('AAA to BBB-'!$C$1,'2011-asu'!$B:$B,0),MATCH(B56,'2011-asu'!$9:$9,0)))))</f>
        <v>137</v>
      </c>
      <c r="E56" s="30">
        <f>IF(A56="","",IF(INDEX('2011-asu'!$A$1:HP78,MATCH('AAA to BBB-'!$C$1,'2011-asu'!$B:$B,0),MATCH(C56,'2011-asu'!$9:$9,0))=0,"",+INDEX('2011-asu'!$A$1:HP78,MATCH('AAA to BBB-'!$C$1,'2011-asu'!$B:$B,0),MATCH(C56,'2011-asu'!$9:$9,0))))</f>
        <v>7.72</v>
      </c>
    </row>
    <row r="57" spans="1:5" x14ac:dyDescent="0.25">
      <c r="A57" s="30" t="str">
        <f t="shared" si="0"/>
        <v/>
      </c>
      <c r="B57" s="30" t="str">
        <f>IF(A57="","",+INDEX('2011-asu'!$9:$9,1,$A57-1))</f>
        <v/>
      </c>
      <c r="C57" s="30" t="str">
        <f>IF(A57="","",+INDEX('2011-asu'!$9:$9,1,$A57))</f>
        <v/>
      </c>
      <c r="D57" s="30" t="str">
        <f>IF(A57="","",+IF((INDEX('2011-asu'!$A$1:HO79,MATCH('AAA to BBB-'!$C$1,'2011-asu'!$B:$B,0),MATCH(B57,'2011-asu'!$9:$9,0)))=0,"",(INDEX('2011-asu'!$A$1:HO79,MATCH('AAA to BBB-'!$C$1,'2011-asu'!$B:$B,0),MATCH(B57,'2011-asu'!$9:$9,0)))))</f>
        <v/>
      </c>
      <c r="E57" s="30" t="str">
        <f>IF(A57="","",IF(INDEX('2011-asu'!$A$1:HP79,MATCH('AAA to BBB-'!$C$1,'2011-asu'!$B:$B,0),MATCH(C57,'2011-asu'!$9:$9,0))=0,"",+INDEX('2011-asu'!$A$1:HP79,MATCH('AAA to BBB-'!$C$1,'2011-asu'!$B:$B,0),MATCH(C57,'2011-asu'!$9:$9,0))))</f>
        <v/>
      </c>
    </row>
    <row r="58" spans="1:5" x14ac:dyDescent="0.25">
      <c r="A58" s="30" t="str">
        <f t="shared" si="0"/>
        <v/>
      </c>
      <c r="B58" s="30" t="str">
        <f>IF(A58="","",+INDEX('2011-asu'!$9:$9,1,$A58-1))</f>
        <v/>
      </c>
      <c r="C58" s="30" t="str">
        <f>IF(A58="","",+INDEX('2011-asu'!$9:$9,1,$A58))</f>
        <v/>
      </c>
      <c r="D58" s="30" t="str">
        <f>IF(A58="","",+IF((INDEX('2011-asu'!$A$1:HO80,MATCH('AAA to BBB-'!$C$1,'2011-asu'!$B:$B,0),MATCH(B58,'2011-asu'!$9:$9,0)))=0,"",(INDEX('2011-asu'!$A$1:HO80,MATCH('AAA to BBB-'!$C$1,'2011-asu'!$B:$B,0),MATCH(B58,'2011-asu'!$9:$9,0)))))</f>
        <v/>
      </c>
      <c r="E58" s="30" t="str">
        <f>IF(A58="","",IF(INDEX('2011-asu'!$A$1:HP80,MATCH('AAA to BBB-'!$C$1,'2011-asu'!$B:$B,0),MATCH(C58,'2011-asu'!$9:$9,0))=0,"",+INDEX('2011-asu'!$A$1:HP80,MATCH('AAA to BBB-'!$C$1,'2011-asu'!$B:$B,0),MATCH(C58,'2011-asu'!$9:$9,0))))</f>
        <v/>
      </c>
    </row>
    <row r="59" spans="1:5" x14ac:dyDescent="0.25">
      <c r="A59" s="30" t="str">
        <f t="shared" si="0"/>
        <v/>
      </c>
      <c r="B59" s="30" t="str">
        <f>IF(A59="","",+INDEX('2011-asu'!$9:$9,1,$A59-1))</f>
        <v/>
      </c>
      <c r="C59" s="30" t="str">
        <f>IF(A59="","",+INDEX('2011-asu'!$9:$9,1,$A59))</f>
        <v/>
      </c>
      <c r="D59" s="30" t="str">
        <f>IF(A59="","",+IF((INDEX('2011-asu'!$A$1:HO81,MATCH('AAA to BBB-'!$C$1,'2011-asu'!$B:$B,0),MATCH(B59,'2011-asu'!$9:$9,0)))=0,"",(INDEX('2011-asu'!$A$1:HO81,MATCH('AAA to BBB-'!$C$1,'2011-asu'!$B:$B,0),MATCH(B59,'2011-asu'!$9:$9,0)))))</f>
        <v/>
      </c>
      <c r="E59" s="30" t="str">
        <f>IF(A59="","",IF(INDEX('2011-asu'!$A$1:HP81,MATCH('AAA to BBB-'!$C$1,'2011-asu'!$B:$B,0),MATCH(C59,'2011-asu'!$9:$9,0))=0,"",+INDEX('2011-asu'!$A$1:HP81,MATCH('AAA to BBB-'!$C$1,'2011-asu'!$B:$B,0),MATCH(C59,'2011-asu'!$9:$9,0))))</f>
        <v/>
      </c>
    </row>
    <row r="60" spans="1:5" x14ac:dyDescent="0.25">
      <c r="A60" s="30" t="str">
        <f t="shared" si="0"/>
        <v/>
      </c>
      <c r="B60" s="30" t="str">
        <f>IF(A60="","",+INDEX('2011-asu'!$9:$9,1,$A60-1))</f>
        <v/>
      </c>
      <c r="C60" s="30" t="str">
        <f>IF(A60="","",+INDEX('2011-asu'!$9:$9,1,$A60))</f>
        <v/>
      </c>
      <c r="D60" s="30" t="str">
        <f>IF(A60="","",+IF((INDEX('2011-asu'!$A$1:HO82,MATCH('AAA to BBB-'!$C$1,'2011-asu'!$B:$B,0),MATCH(B60,'2011-asu'!$9:$9,0)))=0,"",(INDEX('2011-asu'!$A$1:HO82,MATCH('AAA to BBB-'!$C$1,'2011-asu'!$B:$B,0),MATCH(B60,'2011-asu'!$9:$9,0)))))</f>
        <v/>
      </c>
      <c r="E60" s="30" t="str">
        <f>IF(A60="","",IF(INDEX('2011-asu'!$A$1:HP82,MATCH('AAA to BBB-'!$C$1,'2011-asu'!$B:$B,0),MATCH(C60,'2011-asu'!$9:$9,0))=0,"",+INDEX('2011-asu'!$A$1:HP82,MATCH('AAA to BBB-'!$C$1,'2011-asu'!$B:$B,0),MATCH(C60,'2011-asu'!$9:$9,0))))</f>
        <v/>
      </c>
    </row>
    <row r="61" spans="1:5" x14ac:dyDescent="0.25">
      <c r="A61" s="30" t="str">
        <f t="shared" si="0"/>
        <v/>
      </c>
      <c r="B61" s="30" t="str">
        <f>IF(A61="","",+INDEX('2011-asu'!$9:$9,1,$A61-1))</f>
        <v/>
      </c>
      <c r="C61" s="30" t="str">
        <f>IF(A61="","",+INDEX('2011-asu'!$9:$9,1,$A61))</f>
        <v/>
      </c>
      <c r="D61" s="30" t="str">
        <f>IF(A61="","",+IF((INDEX('2011-asu'!$A$1:HO83,MATCH('AAA to BBB-'!$C$1,'2011-asu'!$B:$B,0),MATCH(B61,'2011-asu'!$9:$9,0)))=0,"",(INDEX('2011-asu'!$A$1:HO83,MATCH('AAA to BBB-'!$C$1,'2011-asu'!$B:$B,0),MATCH(B61,'2011-asu'!$9:$9,0)))))</f>
        <v/>
      </c>
      <c r="E61" s="30" t="str">
        <f>IF(A61="","",IF(INDEX('2011-asu'!$A$1:HP83,MATCH('AAA to BBB-'!$C$1,'2011-asu'!$B:$B,0),MATCH(C61,'2011-asu'!$9:$9,0))=0,"",+INDEX('2011-asu'!$A$1:HP83,MATCH('AAA to BBB-'!$C$1,'2011-asu'!$B:$B,0),MATCH(C61,'2011-asu'!$9:$9,0))))</f>
        <v/>
      </c>
    </row>
    <row r="62" spans="1:5" x14ac:dyDescent="0.25">
      <c r="A62" s="30" t="str">
        <f t="shared" si="0"/>
        <v/>
      </c>
      <c r="B62" s="30" t="str">
        <f>IF(A62="","",+INDEX('2011-asu'!$9:$9,1,$A62-1))</f>
        <v/>
      </c>
      <c r="C62" s="30" t="str">
        <f>IF(A62="","",+INDEX('2011-asu'!$9:$9,1,$A62))</f>
        <v/>
      </c>
      <c r="D62" s="30" t="str">
        <f>IF(A62="","",+IF((INDEX('2011-asu'!$A$1:HO84,MATCH('AAA to BBB-'!$C$1,'2011-asu'!$B:$B,0),MATCH(B62,'2011-asu'!$9:$9,0)))=0,"",(INDEX('2011-asu'!$A$1:HO84,MATCH('AAA to BBB-'!$C$1,'2011-asu'!$B:$B,0),MATCH(B62,'2011-asu'!$9:$9,0)))))</f>
        <v/>
      </c>
      <c r="E62" s="30" t="str">
        <f>IF(A62="","",IF(INDEX('2011-asu'!$A$1:HP84,MATCH('AAA to BBB-'!$C$1,'2011-asu'!$B:$B,0),MATCH(C62,'2011-asu'!$9:$9,0))=0,"",+INDEX('2011-asu'!$A$1:HP84,MATCH('AAA to BBB-'!$C$1,'2011-asu'!$B:$B,0),MATCH(C62,'2011-asu'!$9:$9,0))))</f>
        <v/>
      </c>
    </row>
    <row r="63" spans="1:5" x14ac:dyDescent="0.25">
      <c r="A63" s="30" t="str">
        <f t="shared" si="0"/>
        <v/>
      </c>
      <c r="B63" s="30" t="str">
        <f>IF(A63="","",+INDEX('2011-asu'!$9:$9,1,$A63-1))</f>
        <v/>
      </c>
      <c r="C63" s="30" t="str">
        <f>IF(A63="","",+INDEX('2011-asu'!$9:$9,1,$A63))</f>
        <v/>
      </c>
      <c r="D63" s="30" t="str">
        <f>IF(A63="","",+IF((INDEX('2011-asu'!$A$1:HO85,MATCH('AAA to BBB-'!$C$1,'2011-asu'!$B:$B,0),MATCH(B63,'2011-asu'!$9:$9,0)))=0,"",(INDEX('2011-asu'!$A$1:HO85,MATCH('AAA to BBB-'!$C$1,'2011-asu'!$B:$B,0),MATCH(B63,'2011-asu'!$9:$9,0)))))</f>
        <v/>
      </c>
      <c r="E63" s="30" t="str">
        <f>IF(A63="","",IF(INDEX('2011-asu'!$A$1:HP85,MATCH('AAA to BBB-'!$C$1,'2011-asu'!$B:$B,0),MATCH(C63,'2011-asu'!$9:$9,0))=0,"",+INDEX('2011-asu'!$A$1:HP85,MATCH('AAA to BBB-'!$C$1,'2011-asu'!$B:$B,0),MATCH(C63,'2011-asu'!$9:$9,0))))</f>
        <v/>
      </c>
    </row>
    <row r="64" spans="1:5" x14ac:dyDescent="0.25">
      <c r="A64" s="30" t="str">
        <f t="shared" si="0"/>
        <v/>
      </c>
      <c r="B64" s="30" t="str">
        <f>IF(A64="","",+INDEX('2011-asu'!$9:$9,1,$A64-1))</f>
        <v/>
      </c>
      <c r="C64" s="30" t="str">
        <f>IF(A64="","",+INDEX('2011-asu'!$9:$9,1,$A64))</f>
        <v/>
      </c>
      <c r="D64" s="30" t="str">
        <f>IF(A64="","",+IF((INDEX('2011-asu'!$A$1:HO86,MATCH('AAA to BBB-'!$C$1,'2011-asu'!$B:$B,0),MATCH(B64,'2011-asu'!$9:$9,0)))=0,"",(INDEX('2011-asu'!$A$1:HO86,MATCH('AAA to BBB-'!$C$1,'2011-asu'!$B:$B,0),MATCH(B64,'2011-asu'!$9:$9,0)))))</f>
        <v/>
      </c>
      <c r="E64" s="30" t="str">
        <f>IF(A64="","",IF(INDEX('2011-asu'!$A$1:HP86,MATCH('AAA to BBB-'!$C$1,'2011-asu'!$B:$B,0),MATCH(C64,'2011-asu'!$9:$9,0))=0,"",+INDEX('2011-asu'!$A$1:HP86,MATCH('AAA to BBB-'!$C$1,'2011-asu'!$B:$B,0),MATCH(C64,'2011-asu'!$9:$9,0))))</f>
        <v/>
      </c>
    </row>
    <row r="65" spans="1:5" x14ac:dyDescent="0.25">
      <c r="A65" s="30" t="str">
        <f t="shared" si="0"/>
        <v/>
      </c>
      <c r="B65" s="30" t="str">
        <f>IF(A65="","",+INDEX('2011-asu'!$9:$9,1,$A65-1))</f>
        <v/>
      </c>
      <c r="C65" s="30" t="str">
        <f>IF(A65="","",+INDEX('2011-asu'!$9:$9,1,$A65))</f>
        <v/>
      </c>
      <c r="D65" s="30" t="str">
        <f>IF(A65="","",+IF((INDEX('2011-asu'!$A$1:HO87,MATCH('AAA to BBB-'!$C$1,'2011-asu'!$B:$B,0),MATCH(B65,'2011-asu'!$9:$9,0)))=0,"",(INDEX('2011-asu'!$A$1:HO87,MATCH('AAA to BBB-'!$C$1,'2011-asu'!$B:$B,0),MATCH(B65,'2011-asu'!$9:$9,0)))))</f>
        <v/>
      </c>
      <c r="E65" s="30" t="str">
        <f>IF(A65="","",IF(INDEX('2011-asu'!$A$1:HP87,MATCH('AAA to BBB-'!$C$1,'2011-asu'!$B:$B,0),MATCH(C65,'2011-asu'!$9:$9,0))=0,"",+INDEX('2011-asu'!$A$1:HP87,MATCH('AAA to BBB-'!$C$1,'2011-asu'!$B:$B,0),MATCH(C65,'2011-asu'!$9:$9,0))))</f>
        <v/>
      </c>
    </row>
    <row r="66" spans="1:5" x14ac:dyDescent="0.25">
      <c r="A66" s="30" t="str">
        <f t="shared" si="0"/>
        <v/>
      </c>
      <c r="B66" s="30" t="str">
        <f>IF(A66="","",+INDEX('2011-asu'!$9:$9,1,$A66-1))</f>
        <v/>
      </c>
      <c r="C66" s="30" t="str">
        <f>IF(A66="","",+INDEX('2011-asu'!$9:$9,1,$A66))</f>
        <v/>
      </c>
      <c r="D66" s="30" t="str">
        <f>IF(A66="","",+IF((INDEX('2011-asu'!$A$1:HO88,MATCH('AAA to BBB-'!$C$1,'2011-asu'!$B:$B,0),MATCH(B66,'2011-asu'!$9:$9,0)))=0,"",(INDEX('2011-asu'!$A$1:HO88,MATCH('AAA to BBB-'!$C$1,'2011-asu'!$B:$B,0),MATCH(B66,'2011-asu'!$9:$9,0)))))</f>
        <v/>
      </c>
      <c r="E66" s="30" t="str">
        <f>IF(A66="","",IF(INDEX('2011-asu'!$A$1:HP88,MATCH('AAA to BBB-'!$C$1,'2011-asu'!$B:$B,0),MATCH(C66,'2011-asu'!$9:$9,0))=0,"",+INDEX('2011-asu'!$A$1:HP88,MATCH('AAA to BBB-'!$C$1,'2011-asu'!$B:$B,0),MATCH(C66,'2011-asu'!$9:$9,0))))</f>
        <v/>
      </c>
    </row>
    <row r="67" spans="1:5" x14ac:dyDescent="0.25">
      <c r="A67" s="30" t="str">
        <f t="shared" ref="A67" si="1">IF(OR(A66=4,A66=""),"",+A66-2)</f>
        <v/>
      </c>
      <c r="B67" s="30" t="str">
        <f>IF(A67="","",+INDEX('2011-asu'!$9:$9,1,$A67-1))</f>
        <v/>
      </c>
      <c r="C67" s="30" t="str">
        <f>IF(A67="","",+INDEX('2011-asu'!$9:$9,1,$A67))</f>
        <v/>
      </c>
      <c r="D67" s="30" t="str">
        <f>IF(A67="","",+IF((INDEX('2011-asu'!$A$1:HO89,MATCH('AAA to BBB-'!$C$1,'2011-asu'!$B:$B,0),MATCH(B67,'2011-asu'!$9:$9,0)))=0,"",(INDEX('2011-asu'!$A$1:HO89,MATCH('AAA to BBB-'!$C$1,'2011-asu'!$B:$B,0),MATCH(B67,'2011-asu'!$9:$9,0)))))</f>
        <v/>
      </c>
      <c r="E67" s="30" t="str">
        <f>IF(A67="","",IF(INDEX('2011-asu'!$A$1:HP89,MATCH('AAA to BBB-'!$C$1,'2011-asu'!$B:$B,0),MATCH(C67,'2011-asu'!$9:$9,0))=0,"",+INDEX('2011-asu'!$A$1:HP89,MATCH('AAA to BBB-'!$C$1,'2011-asu'!$B:$B,0),MATCH(C67,'2011-asu'!$9:$9,0))))</f>
        <v/>
      </c>
    </row>
    <row r="68" spans="1:5" x14ac:dyDescent="0.25">
      <c r="A68" s="30" t="str">
        <f t="shared" ref="A68:A70" si="2">IF(OR(A67=4,A67=""),"",+A67-2)</f>
        <v/>
      </c>
      <c r="B68" s="30" t="str">
        <f>IF(A68="","",+INDEX('2011-asu'!$9:$9,1,$A68-1))</f>
        <v/>
      </c>
      <c r="C68" s="30" t="str">
        <f>IF(A68="","",+INDEX('2011-asu'!$9:$9,1,$A68))</f>
        <v/>
      </c>
      <c r="D68" s="30" t="str">
        <f>IF(A68="","",+IF((INDEX('2011-asu'!$A$1:HO90,MATCH('AAA to BBB-'!$C$1,'2011-asu'!$B:$B,0),MATCH(B68,'2011-asu'!$9:$9,0)))=0,"",(INDEX('2011-asu'!$A$1:HO90,MATCH('AAA to BBB-'!$C$1,'2011-asu'!$B:$B,0),MATCH(B68,'2011-asu'!$9:$9,0)))))</f>
        <v/>
      </c>
      <c r="E68" s="30" t="str">
        <f>IF(A68="","",IF(INDEX('2011-asu'!$A$1:HP90,MATCH('AAA to BBB-'!$C$1,'2011-asu'!$B:$B,0),MATCH(C68,'2011-asu'!$9:$9,0))=0,"",+INDEX('2011-asu'!$A$1:HP90,MATCH('AAA to BBB-'!$C$1,'2011-asu'!$B:$B,0),MATCH(C68,'2011-asu'!$9:$9,0))))</f>
        <v/>
      </c>
    </row>
    <row r="69" spans="1:5" x14ac:dyDescent="0.25">
      <c r="A69" s="30" t="str">
        <f t="shared" si="2"/>
        <v/>
      </c>
      <c r="B69" s="30" t="str">
        <f>IF(A69="","",+INDEX('2011-asu'!$9:$9,1,$A69-1))</f>
        <v/>
      </c>
      <c r="C69" s="30" t="str">
        <f>IF(A69="","",+INDEX('2011-asu'!$9:$9,1,$A69))</f>
        <v/>
      </c>
      <c r="D69" s="30" t="str">
        <f>IF(A69="","",+IF((INDEX('2011-asu'!$A$1:HO91,MATCH('AAA to BBB-'!$C$1,'2011-asu'!$B:$B,0),MATCH(B69,'2011-asu'!$9:$9,0)))=0,"",(INDEX('2011-asu'!$A$1:HO91,MATCH('AAA to BBB-'!$C$1,'2011-asu'!$B:$B,0),MATCH(B69,'2011-asu'!$9:$9,0)))))</f>
        <v/>
      </c>
      <c r="E69" s="30" t="str">
        <f>IF(A69="","",IF(INDEX('2011-asu'!$A$1:HP91,MATCH('AAA to BBB-'!$C$1,'2011-asu'!$B:$B,0),MATCH(C69,'2011-asu'!$9:$9,0))=0,"",+INDEX('2011-asu'!$A$1:HP91,MATCH('AAA to BBB-'!$C$1,'2011-asu'!$B:$B,0),MATCH(C69,'2011-asu'!$9:$9,0))))</f>
        <v/>
      </c>
    </row>
    <row r="70" spans="1:5" x14ac:dyDescent="0.25">
      <c r="A70" s="30" t="str">
        <f t="shared" si="2"/>
        <v/>
      </c>
      <c r="B70" s="30" t="str">
        <f>IF(A70="","",+INDEX('2011-asu'!$9:$9,1,$A70-1))</f>
        <v/>
      </c>
      <c r="C70" s="30" t="str">
        <f>IF(A70="","",+INDEX('2011-asu'!$9:$9,1,$A70))</f>
        <v/>
      </c>
      <c r="D70" s="30" t="str">
        <f>IF(A70="","",+IF((INDEX('2011-asu'!$A$1:HO92,MATCH('AAA to BBB-'!$C$1,'2011-asu'!$B:$B,0),MATCH(B70,'2011-asu'!$9:$9,0)))=0,"",(INDEX('2011-asu'!$A$1:HO92,MATCH('AAA to BBB-'!$C$1,'2011-asu'!$B:$B,0),MATCH(B70,'2011-asu'!$9:$9,0)))))</f>
        <v/>
      </c>
      <c r="E70" s="30" t="str">
        <f>IF(A70="","",IF(INDEX('2011-asu'!$A$1:HP92,MATCH('AAA to BBB-'!$C$1,'2011-asu'!$B:$B,0),MATCH(C70,'2011-asu'!$9:$9,0))=0,"",+INDEX('2011-asu'!$A$1:HP92,MATCH('AAA to BBB-'!$C$1,'2011-asu'!$B:$B,0),MATCH(C70,'2011-asu'!$9:$9,0))))</f>
        <v/>
      </c>
    </row>
  </sheetData>
  <autoFilter ref="B3:E3" xr:uid="{00000000-0009-0000-0000-000001000000}"/>
  <sortState xmlns:xlrd2="http://schemas.microsoft.com/office/spreadsheetml/2017/richdata2" ref="B4:E67">
    <sortCondition ref="D4:D67"/>
    <sortCondition ref="B4:B6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70"/>
  <sheetViews>
    <sheetView workbookViewId="0">
      <selection activeCell="B4" sqref="B4"/>
    </sheetView>
  </sheetViews>
  <sheetFormatPr defaultColWidth="8.88671875" defaultRowHeight="13.8" x14ac:dyDescent="0.25"/>
  <cols>
    <col min="1" max="1" width="8.33203125" style="30" customWidth="1"/>
    <col min="2" max="3" width="30.5546875" style="30" customWidth="1"/>
    <col min="4" max="4" width="29.109375" style="30" customWidth="1"/>
    <col min="5" max="5" width="15.88671875" style="30" customWidth="1"/>
    <col min="6" max="16384" width="8.88671875" style="30"/>
  </cols>
  <sheetData>
    <row r="1" spans="1:5" ht="22.2" customHeight="1" x14ac:dyDescent="0.25">
      <c r="A1" s="30">
        <f>MATCH(MAX('2011-asu'!6:6),'2011-asu'!6:6,0)</f>
        <v>108</v>
      </c>
      <c r="B1" s="30" t="s">
        <v>11</v>
      </c>
      <c r="C1" s="31" t="s">
        <v>13</v>
      </c>
      <c r="D1" s="32" t="s">
        <v>10</v>
      </c>
      <c r="E1" s="33" t="str">
        <f ca="1">+INDIRECT(CONCATENATE("'2011-asu'!A",+MATCH($C$1,'2011-asu'!$B$1:$B$18,0)))</f>
        <v>2 (BB+ and BB)</v>
      </c>
    </row>
    <row r="3" spans="1:5" ht="43.2" customHeight="1" x14ac:dyDescent="0.25">
      <c r="B3" s="30" t="s">
        <v>23</v>
      </c>
      <c r="C3" s="30" t="s">
        <v>24</v>
      </c>
      <c r="D3" s="29" t="s">
        <v>8</v>
      </c>
      <c r="E3" s="29" t="s">
        <v>9</v>
      </c>
    </row>
    <row r="4" spans="1:5" x14ac:dyDescent="0.25">
      <c r="A4" s="30">
        <f>+A1</f>
        <v>108</v>
      </c>
      <c r="B4" s="30" t="str">
        <f>+INDEX('2011-asu'!$9:$9,1,$A4-1)</f>
        <v>2024-01-15-to-2024-04-14-pe-05</v>
      </c>
      <c r="C4" s="30" t="str">
        <f>+INDEX('2011-asu'!$9:$9,1,$A4)</f>
        <v>2024-01-15-to-2024-04-14-up-05</v>
      </c>
      <c r="D4" s="30">
        <f>+IF((INDEX('2011-asu'!$A$1:HO26,MATCH('BB+ and BB'!$C$1,'2011-asu'!$B:$B,0),MATCH(B4,'2011-asu'!$9:$9,0)))=0,"",(INDEX('2011-asu'!$A$1:HO26,MATCH('BB+ and BB'!$C$1,'2011-asu'!$B:$B,0),MATCH(B4,'2011-asu'!$9:$9,0))))</f>
        <v>127</v>
      </c>
      <c r="E4" s="30">
        <f>IF(INDEX('2011-asu'!$A$1:HP26,MATCH('BB+ and BB'!$C$1,'2011-asu'!$B:$B,0),MATCH(C4,'2011-asu'!$9:$9,0))=0,"",+INDEX('2011-asu'!$A$1:HP26,MATCH('BB+ and BB'!$C$1,'2011-asu'!$B:$B,0),MATCH(C4,'2011-asu'!$9:$9,0)))</f>
        <v>7.1499999999999995</v>
      </c>
    </row>
    <row r="5" spans="1:5" x14ac:dyDescent="0.25">
      <c r="A5" s="30">
        <f t="shared" ref="A5:A38" si="0">IF(OR(A4=4,A4=""),"",+A4-2)</f>
        <v>106</v>
      </c>
      <c r="B5" s="30" t="str">
        <f>IF(A5="","",+INDEX('2011-asu'!$9:$9,1,$A5-1))</f>
        <v>2023-10-15-to-2024-01-14-pe-05</v>
      </c>
      <c r="C5" s="30" t="str">
        <f>IF(A5="","",+INDEX('2011-asu'!$9:$9,1,$A5))</f>
        <v>2023-10-15-to-2024-01-14-up-05</v>
      </c>
      <c r="D5" s="30">
        <f>IF(A5="","",+IF((INDEX('2011-asu'!$A$1:HO27,MATCH('BB+ and BB'!$C$1,'2011-asu'!$B:$B,0),MATCH(B5,'2011-asu'!$9:$9,0)))=0,"",(INDEX('2011-asu'!$A$1:HO27,MATCH('BB+ and BB'!$C$1,'2011-asu'!$B:$B,0),MATCH(B5,'2011-asu'!$9:$9,0)))))</f>
        <v>126</v>
      </c>
      <c r="E5" s="30">
        <f>IF(A5="","",IF(INDEX('2011-asu'!$A$1:HP27,MATCH('BB+ and BB'!$C$1,'2011-asu'!$B:$B,0),MATCH(C5,'2011-asu'!$9:$9,0))=0,"",+INDEX('2011-asu'!$A$1:HP27,MATCH('BB+ and BB'!$C$1,'2011-asu'!$B:$B,0),MATCH(C5,'2011-asu'!$9:$9,0))))</f>
        <v>7.09</v>
      </c>
    </row>
    <row r="6" spans="1:5" x14ac:dyDescent="0.25">
      <c r="A6" s="30">
        <f t="shared" si="0"/>
        <v>104</v>
      </c>
      <c r="B6" s="30" t="str">
        <f>IF(A6="","",+INDEX('2011-asu'!$9:$9,1,$A6-1))</f>
        <v>2023-07-15-to-2023-10-14-pe-05</v>
      </c>
      <c r="C6" s="30" t="str">
        <f>IF(A6="","",+INDEX('2011-asu'!$9:$9,1,$A6))</f>
        <v>2023-07-15-to-2023-10-14-up-05</v>
      </c>
      <c r="D6" s="30">
        <f>IF(A6="","",+IF((INDEX('2011-asu'!$A$1:HO28,MATCH('BB+ and BB'!$C$1,'2011-asu'!$B:$B,0),MATCH(B6,'2011-asu'!$9:$9,0)))=0,"",(INDEX('2011-asu'!$A$1:HO28,MATCH('BB+ and BB'!$C$1,'2011-asu'!$B:$B,0),MATCH(B6,'2011-asu'!$9:$9,0)))))</f>
        <v>135</v>
      </c>
      <c r="E6" s="30">
        <f>IF(A6="","",IF(INDEX('2011-asu'!$A$1:HP28,MATCH('BB+ and BB'!$C$1,'2011-asu'!$B:$B,0),MATCH(C6,'2011-asu'!$9:$9,0))=0,"",+INDEX('2011-asu'!$A$1:HP28,MATCH('BB+ and BB'!$C$1,'2011-asu'!$B:$B,0),MATCH(C6,'2011-asu'!$9:$9,0))))</f>
        <v>7.6</v>
      </c>
    </row>
    <row r="7" spans="1:5" x14ac:dyDescent="0.25">
      <c r="A7" s="30">
        <f t="shared" si="0"/>
        <v>102</v>
      </c>
      <c r="B7" s="30" t="str">
        <f>IF(A7="","",+INDEX('2011-asu'!$9:$9,1,$A7-1))</f>
        <v>2023-04-15-to-2023-07-14-pe-05</v>
      </c>
      <c r="C7" s="30" t="str">
        <f>IF(A7="","",+INDEX('2011-asu'!$9:$9,1,$A7))</f>
        <v>2023-04-15-to-2023-07-14-up-05</v>
      </c>
      <c r="D7" s="30">
        <f>IF(A7="","",+IF((INDEX('2011-asu'!$A$1:HO29,MATCH('BB+ and BB'!$C$1,'2011-asu'!$B:$B,0),MATCH(B7,'2011-asu'!$9:$9,0)))=0,"",(INDEX('2011-asu'!$A$1:HO29,MATCH('BB+ and BB'!$C$1,'2011-asu'!$B:$B,0),MATCH(B7,'2011-asu'!$9:$9,0)))))</f>
        <v>134</v>
      </c>
      <c r="E7" s="30">
        <f>IF(A7="","",IF(INDEX('2011-asu'!$A$1:HP29,MATCH('BB+ and BB'!$C$1,'2011-asu'!$B:$B,0),MATCH(C7,'2011-asu'!$9:$9,0))=0,"",+INDEX('2011-asu'!$A$1:HP29,MATCH('BB+ and BB'!$C$1,'2011-asu'!$B:$B,0),MATCH(C7,'2011-asu'!$9:$9,0))))</f>
        <v>7.55</v>
      </c>
    </row>
    <row r="8" spans="1:5" x14ac:dyDescent="0.25">
      <c r="A8" s="30">
        <f t="shared" si="0"/>
        <v>100</v>
      </c>
      <c r="B8" s="30" t="str">
        <f>IF(A8="","",+INDEX('2011-asu'!$9:$9,1,$A8-1))</f>
        <v>2023-01-15-to-2023-04-14-pe-05</v>
      </c>
      <c r="C8" s="30" t="str">
        <f>IF(A8="","",+INDEX('2011-asu'!$9:$9,1,$A8))</f>
        <v>2023-01-15-to-2023-04-14-up-05</v>
      </c>
      <c r="D8" s="30">
        <f>IF(A8="","",+IF((INDEX('2011-asu'!$A$1:HO30,MATCH('BB+ and BB'!$C$1,'2011-asu'!$B:$B,0),MATCH(B8,'2011-asu'!$9:$9,0)))=0,"",(INDEX('2011-asu'!$A$1:HO30,MATCH('BB+ and BB'!$C$1,'2011-asu'!$B:$B,0),MATCH(B8,'2011-asu'!$9:$9,0)))))</f>
        <v>142</v>
      </c>
      <c r="E8" s="30">
        <f>IF(A8="","",IF(INDEX('2011-asu'!$A$1:HP30,MATCH('BB+ and BB'!$C$1,'2011-asu'!$B:$B,0),MATCH(C8,'2011-asu'!$9:$9,0))=0,"",+INDEX('2011-asu'!$A$1:HP30,MATCH('BB+ and BB'!$C$1,'2011-asu'!$B:$B,0),MATCH(C8,'2011-asu'!$9:$9,0))))</f>
        <v>8.01</v>
      </c>
    </row>
    <row r="9" spans="1:5" x14ac:dyDescent="0.25">
      <c r="A9" s="30">
        <f t="shared" si="0"/>
        <v>98</v>
      </c>
      <c r="B9" s="30" t="str">
        <f>IF(A9="","",+INDEX('2011-asu'!$9:$9,1,$A9-1))</f>
        <v>2022-10-15-to-2023-01-14-pe-05</v>
      </c>
      <c r="C9" s="30" t="str">
        <f>IF(A9="","",+INDEX('2011-asu'!$9:$9,1,$A9))</f>
        <v>2022-10-15-to-2023-01-14-up-05</v>
      </c>
      <c r="D9" s="30">
        <f>IF(A9="","",+IF((INDEX('2011-asu'!$A$1:HO31,MATCH('BB+ and BB'!$C$1,'2011-asu'!$B:$B,0),MATCH(B9,'2011-asu'!$9:$9,0)))=0,"",(INDEX('2011-asu'!$A$1:HO31,MATCH('BB+ and BB'!$C$1,'2011-asu'!$B:$B,0),MATCH(B9,'2011-asu'!$9:$9,0)))))</f>
        <v>148</v>
      </c>
      <c r="E9" s="30">
        <f>IF(A9="","",IF(INDEX('2011-asu'!$A$1:HP31,MATCH('BB+ and BB'!$C$1,'2011-asu'!$B:$B,0),MATCH(C9,'2011-asu'!$9:$9,0))=0,"",+INDEX('2011-asu'!$A$1:HP31,MATCH('BB+ and BB'!$C$1,'2011-asu'!$B:$B,0),MATCH(C9,'2011-asu'!$9:$9,0))))</f>
        <v>8.35</v>
      </c>
    </row>
    <row r="10" spans="1:5" x14ac:dyDescent="0.25">
      <c r="A10" s="30">
        <f t="shared" si="0"/>
        <v>96</v>
      </c>
      <c r="B10" s="30" t="str">
        <f>IF(A10="","",+INDEX('2011-asu'!$9:$9,1,$A10-1))</f>
        <v>2022-07-15-to-2022-10-14-pe-05</v>
      </c>
      <c r="C10" s="30" t="str">
        <f>IF(A10="","",+INDEX('2011-asu'!$9:$9,1,$A10))</f>
        <v>2022-07-15-to-2022-10-14-up-05</v>
      </c>
      <c r="D10" s="30">
        <f>IF(A10="","",+IF((INDEX('2011-asu'!$A$1:HO32,MATCH('BB+ and BB'!$C$1,'2011-asu'!$B:$B,0),MATCH(B10,'2011-asu'!$9:$9,0)))=0,"",(INDEX('2011-asu'!$A$1:HO32,MATCH('BB+ and BB'!$C$1,'2011-asu'!$B:$B,0),MATCH(B10,'2011-asu'!$9:$9,0)))))</f>
        <v>138</v>
      </c>
      <c r="E10" s="30">
        <f>IF(A10="","",IF(INDEX('2011-asu'!$A$1:HP32,MATCH('BB+ and BB'!$C$1,'2011-asu'!$B:$B,0),MATCH(C10,'2011-asu'!$9:$9,0))=0,"",+INDEX('2011-asu'!$A$1:HP32,MATCH('BB+ and BB'!$C$1,'2011-asu'!$B:$B,0),MATCH(C10,'2011-asu'!$9:$9,0))))</f>
        <v>7.78</v>
      </c>
    </row>
    <row r="11" spans="1:5" x14ac:dyDescent="0.25">
      <c r="A11" s="30">
        <f t="shared" si="0"/>
        <v>94</v>
      </c>
      <c r="B11" s="30" t="str">
        <f>IF(A11="","",+INDEX('2011-asu'!$9:$9,1,$A11-1))</f>
        <v>2022-04-15-to-2022-07-14-pe-05</v>
      </c>
      <c r="C11" s="30" t="str">
        <f>IF(A11="","",+INDEX('2011-asu'!$9:$9,1,$A11))</f>
        <v>2022-04-15-to-2022-07-14-up-05</v>
      </c>
      <c r="D11" s="30">
        <f>IF(A11="","",+IF((INDEX('2011-asu'!$A$1:HO33,MATCH('BB+ and BB'!$C$1,'2011-asu'!$B:$B,0),MATCH(B11,'2011-asu'!$9:$9,0)))=0,"",(INDEX('2011-asu'!$A$1:HO33,MATCH('BB+ and BB'!$C$1,'2011-asu'!$B:$B,0),MATCH(B11,'2011-asu'!$9:$9,0)))))</f>
        <v>126</v>
      </c>
      <c r="E11" s="30">
        <f>IF(A11="","",IF(INDEX('2011-asu'!$A$1:HP33,MATCH('BB+ and BB'!$C$1,'2011-asu'!$B:$B,0),MATCH(C11,'2011-asu'!$9:$9,0))=0,"",+INDEX('2011-asu'!$A$1:HP33,MATCH('BB+ and BB'!$C$1,'2011-asu'!$B:$B,0),MATCH(C11,'2011-asu'!$9:$9,0))))</f>
        <v>7.09</v>
      </c>
    </row>
    <row r="12" spans="1:5" x14ac:dyDescent="0.25">
      <c r="A12" s="30">
        <f t="shared" si="0"/>
        <v>92</v>
      </c>
      <c r="B12" s="30" t="str">
        <f>IF(A12="","",+INDEX('2011-asu'!$9:$9,1,$A12-1))</f>
        <v>2022-01-15-to-2022-04-14-pe-05</v>
      </c>
      <c r="C12" s="30" t="str">
        <f>IF(A12="","",+INDEX('2011-asu'!$9:$9,1,$A12))</f>
        <v>2022-01-15-to-2022-04-14-up-05</v>
      </c>
      <c r="D12" s="30">
        <f>IF(A12="","",+IF((INDEX('2011-asu'!$A$1:HO34,MATCH('BB+ and BB'!$C$1,'2011-asu'!$B:$B,0),MATCH(B12,'2011-asu'!$9:$9,0)))=0,"",(INDEX('2011-asu'!$A$1:HO34,MATCH('BB+ and BB'!$C$1,'2011-asu'!$B:$B,0),MATCH(B12,'2011-asu'!$9:$9,0)))))</f>
        <v>119</v>
      </c>
      <c r="E12" s="30">
        <f>IF(A12="","",IF(INDEX('2011-asu'!$A$1:HP34,MATCH('BB+ and BB'!$C$1,'2011-asu'!$B:$B,0),MATCH(C12,'2011-asu'!$9:$9,0))=0,"",+INDEX('2011-asu'!$A$1:HP34,MATCH('BB+ and BB'!$C$1,'2011-asu'!$B:$B,0),MATCH(C12,'2011-asu'!$9:$9,0))))</f>
        <v>6.69</v>
      </c>
    </row>
    <row r="13" spans="1:5" x14ac:dyDescent="0.25">
      <c r="A13" s="30">
        <f t="shared" si="0"/>
        <v>90</v>
      </c>
      <c r="B13" s="30" t="str">
        <f>IF(A13="","",+INDEX('2011-asu'!$9:$9,1,$A13-1))</f>
        <v>2021-10-15-to-2022-01-14-pe-05</v>
      </c>
      <c r="C13" s="30" t="str">
        <f>IF(A13="","",+INDEX('2011-asu'!$9:$9,1,$A13))</f>
        <v>2021-10-15-to-2022-01-14-up-05</v>
      </c>
      <c r="D13" s="30">
        <f>IF(A13="","",+IF((INDEX('2011-asu'!$A$1:HO35,MATCH('BB+ and BB'!$C$1,'2011-asu'!$B:$B,0),MATCH(B13,'2011-asu'!$9:$9,0)))=0,"",(INDEX('2011-asu'!$A$1:HO35,MATCH('BB+ and BB'!$C$1,'2011-asu'!$B:$B,0),MATCH(B13,'2011-asu'!$9:$9,0)))))</f>
        <v>119</v>
      </c>
      <c r="E13" s="30">
        <f>IF(A13="","",IF(INDEX('2011-asu'!$A$1:HP35,MATCH('BB+ and BB'!$C$1,'2011-asu'!$B:$B,0),MATCH(C13,'2011-asu'!$9:$9,0))=0,"",+INDEX('2011-asu'!$A$1:HP35,MATCH('BB+ and BB'!$C$1,'2011-asu'!$B:$B,0),MATCH(C13,'2011-asu'!$9:$9,0))))</f>
        <v>6.69</v>
      </c>
    </row>
    <row r="14" spans="1:5" x14ac:dyDescent="0.25">
      <c r="A14" s="30">
        <f t="shared" si="0"/>
        <v>88</v>
      </c>
      <c r="B14" s="30" t="str">
        <f>IF(A14="","",+INDEX('2011-asu'!$9:$9,1,$A14-1))</f>
        <v>2021-07-15-to-2021-10-14-pe-05</v>
      </c>
      <c r="C14" s="30" t="str">
        <f>IF(A14="","",+INDEX('2011-asu'!$9:$9,1,$A14))</f>
        <v>2021-07-15-to-2021-10-14-up-05</v>
      </c>
      <c r="D14" s="30">
        <f>IF(A14="","",+IF((INDEX('2011-asu'!$A$1:HO36,MATCH('BB+ and BB'!$C$1,'2011-asu'!$B:$B,0),MATCH(B14,'2011-asu'!$9:$9,0)))=0,"",(INDEX('2011-asu'!$A$1:HO36,MATCH('BB+ and BB'!$C$1,'2011-asu'!$B:$B,0),MATCH(B14,'2011-asu'!$9:$9,0)))))</f>
        <v>120</v>
      </c>
      <c r="E14" s="30">
        <f>IF(A14="","",IF(INDEX('2011-asu'!$A$1:HP36,MATCH('BB+ and BB'!$C$1,'2011-asu'!$B:$B,0),MATCH(C14,'2011-asu'!$9:$9,0))=0,"",+INDEX('2011-asu'!$A$1:HP36,MATCH('BB+ and BB'!$C$1,'2011-asu'!$B:$B,0),MATCH(C14,'2011-asu'!$9:$9,0))))</f>
        <v>6.74</v>
      </c>
    </row>
    <row r="15" spans="1:5" x14ac:dyDescent="0.25">
      <c r="A15" s="30">
        <f t="shared" si="0"/>
        <v>86</v>
      </c>
      <c r="B15" s="30" t="str">
        <f>IF(A15="","",+INDEX('2011-asu'!$9:$9,1,$A15-1))</f>
        <v>2021-04-15-to-2021-07-14-pe-05</v>
      </c>
      <c r="C15" s="30" t="str">
        <f>IF(A15="","",+INDEX('2011-asu'!$9:$9,1,$A15))</f>
        <v>2021-04-15-to-2021-07-14-up-05</v>
      </c>
      <c r="D15" s="30">
        <f>IF(A15="","",+IF((INDEX('2011-asu'!$A$1:HO37,MATCH('BB+ and BB'!$C$1,'2011-asu'!$B:$B,0),MATCH(B15,'2011-asu'!$9:$9,0)))=0,"",(INDEX('2011-asu'!$A$1:HO37,MATCH('BB+ and BB'!$C$1,'2011-asu'!$B:$B,0),MATCH(B15,'2011-asu'!$9:$9,0)))))</f>
        <v>124</v>
      </c>
      <c r="E15" s="30">
        <f>IF(A15="","",IF(INDEX('2011-asu'!$A$1:HP37,MATCH('BB+ and BB'!$C$1,'2011-asu'!$B:$B,0),MATCH(C15,'2011-asu'!$9:$9,0))=0,"",+INDEX('2011-asu'!$A$1:HP37,MATCH('BB+ and BB'!$C$1,'2011-asu'!$B:$B,0),MATCH(C15,'2011-asu'!$9:$9,0))))</f>
        <v>6.97</v>
      </c>
    </row>
    <row r="16" spans="1:5" x14ac:dyDescent="0.25">
      <c r="A16" s="30">
        <f t="shared" si="0"/>
        <v>84</v>
      </c>
      <c r="B16" s="30" t="str">
        <f>IF(A16="","",+INDEX('2011-asu'!$9:$9,1,$A16-1))</f>
        <v>2021-01-15-to-2021-04-14-pe-05</v>
      </c>
      <c r="C16" s="30" t="str">
        <f>IF(A16="","",+INDEX('2011-asu'!$9:$9,1,$A16))</f>
        <v>2021-01-15-to-2021-04-14-up-05</v>
      </c>
      <c r="D16" s="30">
        <f>IF(A16="","",+IF((INDEX('2011-asu'!$A$1:HO38,MATCH('BB+ and BB'!$C$1,'2011-asu'!$B:$B,0),MATCH(B16,'2011-asu'!$9:$9,0)))=0,"",(INDEX('2011-asu'!$A$1:HO38,MATCH('BB+ and BB'!$C$1,'2011-asu'!$B:$B,0),MATCH(B16,'2011-asu'!$9:$9,0)))))</f>
        <v>142</v>
      </c>
      <c r="E16" s="30">
        <f>IF(A16="","",IF(INDEX('2011-asu'!$A$1:HP38,MATCH('BB+ and BB'!$C$1,'2011-asu'!$B:$B,0),MATCH(C16,'2011-asu'!$9:$9,0))=0,"",+INDEX('2011-asu'!$A$1:HP38,MATCH('BB+ and BB'!$C$1,'2011-asu'!$B:$B,0),MATCH(C16,'2011-asu'!$9:$9,0))))</f>
        <v>8.01</v>
      </c>
    </row>
    <row r="17" spans="1:5" x14ac:dyDescent="0.25">
      <c r="A17" s="30">
        <f t="shared" si="0"/>
        <v>82</v>
      </c>
      <c r="B17" s="30" t="str">
        <f>IF(A17="","",+INDEX('2011-asu'!$9:$9,1,$A17-1))</f>
        <v>2020-10-15-to-2021-01-14-pe-05</v>
      </c>
      <c r="C17" s="30" t="str">
        <f>IF(A17="","",+INDEX('2011-asu'!$9:$9,1,$A17))</f>
        <v>2020-10-15-to-2021-01-14-up-05</v>
      </c>
      <c r="D17" s="30">
        <f>IF(A17="","",+IF((INDEX('2011-asu'!$A$1:HO39,MATCH('BB+ and BB'!$C$1,'2011-asu'!$B:$B,0),MATCH(B17,'2011-asu'!$9:$9,0)))=0,"",(INDEX('2011-asu'!$A$1:HO39,MATCH('BB+ and BB'!$C$1,'2011-asu'!$B:$B,0),MATCH(B17,'2011-asu'!$9:$9,0)))))</f>
        <v>162</v>
      </c>
      <c r="E17" s="30">
        <f>IF(A17="","",IF(INDEX('2011-asu'!$A$1:HP39,MATCH('BB+ and BB'!$C$1,'2011-asu'!$B:$B,0),MATCH(C17,'2011-asu'!$9:$9,0))=0,"",+INDEX('2011-asu'!$A$1:HP39,MATCH('BB+ and BB'!$C$1,'2011-asu'!$B:$B,0),MATCH(C17,'2011-asu'!$9:$9,0))))</f>
        <v>9.16</v>
      </c>
    </row>
    <row r="18" spans="1:5" x14ac:dyDescent="0.25">
      <c r="A18" s="30">
        <f t="shared" si="0"/>
        <v>80</v>
      </c>
      <c r="B18" s="30" t="str">
        <f>IF(A18="","",+INDEX('2011-asu'!$9:$9,1,$A18-1))</f>
        <v>2020-07-15-to-2020-10-14-pe-05</v>
      </c>
      <c r="C18" s="30" t="str">
        <f>IF(A18="","",+INDEX('2011-asu'!$9:$9,1,$A18))</f>
        <v>2020-07-15-to-2020-10-14-up-05</v>
      </c>
      <c r="D18" s="30">
        <f>IF(A18="","",+IF((INDEX('2011-asu'!$A$1:HO40,MATCH('BB+ and BB'!$C$1,'2011-asu'!$B:$B,0),MATCH(B18,'2011-asu'!$9:$9,0)))=0,"",(INDEX('2011-asu'!$A$1:HO40,MATCH('BB+ and BB'!$C$1,'2011-asu'!$B:$B,0),MATCH(B18,'2011-asu'!$9:$9,0)))))</f>
        <v>155</v>
      </c>
      <c r="E18" s="30">
        <f>IF(A18="","",IF(INDEX('2011-asu'!$A$1:HP40,MATCH('BB+ and BB'!$C$1,'2011-asu'!$B:$B,0),MATCH(C18,'2011-asu'!$9:$9,0))=0,"",+INDEX('2011-asu'!$A$1:HP40,MATCH('BB+ and BB'!$C$1,'2011-asu'!$B:$B,0),MATCH(C18,'2011-asu'!$9:$9,0))))</f>
        <v>8.76</v>
      </c>
    </row>
    <row r="19" spans="1:5" x14ac:dyDescent="0.25">
      <c r="A19" s="30">
        <f t="shared" si="0"/>
        <v>78</v>
      </c>
      <c r="B19" s="30" t="str">
        <f>IF(A19="","",+INDEX('2011-asu'!$9:$9,1,$A19-1))</f>
        <v>2020-04-15-to-2020-07-14-pe-05</v>
      </c>
      <c r="C19" s="30" t="str">
        <f>IF(A19="","",+INDEX('2011-asu'!$9:$9,1,$A19))</f>
        <v>2020-04-15-to-2020-07-14-up-05</v>
      </c>
      <c r="D19" s="30">
        <f>IF(A19="","",+IF((INDEX('2011-asu'!$A$1:HO41,MATCH('BB+ and BB'!$C$1,'2011-asu'!$B:$B,0),MATCH(B19,'2011-asu'!$9:$9,0)))=0,"",(INDEX('2011-asu'!$A$1:HO41,MATCH('BB+ and BB'!$C$1,'2011-asu'!$B:$B,0),MATCH(B19,'2011-asu'!$9:$9,0)))))</f>
        <v>141</v>
      </c>
      <c r="E19" s="30">
        <f>IF(A19="","",IF(INDEX('2011-asu'!$A$1:HP41,MATCH('BB+ and BB'!$C$1,'2011-asu'!$B:$B,0),MATCH(C19,'2011-asu'!$9:$9,0))=0,"",+INDEX('2011-asu'!$A$1:HP41,MATCH('BB+ and BB'!$C$1,'2011-asu'!$B:$B,0),MATCH(C19,'2011-asu'!$9:$9,0))))</f>
        <v>7.95</v>
      </c>
    </row>
    <row r="20" spans="1:5" x14ac:dyDescent="0.25">
      <c r="A20" s="30">
        <f t="shared" si="0"/>
        <v>76</v>
      </c>
      <c r="B20" s="30" t="str">
        <f>IF(A20="","",+INDEX('2011-asu'!$9:$9,1,$A20-1))</f>
        <v>2020-01-15-to-2020-04-14-pe-05</v>
      </c>
      <c r="C20" s="30" t="str">
        <f>IF(A20="","",+INDEX('2011-asu'!$9:$9,1,$A20))</f>
        <v>2020-01-15-to-2020-04-14-up-05</v>
      </c>
      <c r="D20" s="30">
        <f>IF(A20="","",+IF((INDEX('2011-asu'!$A$1:HO42,MATCH('BB+ and BB'!$C$1,'2011-asu'!$B:$B,0),MATCH(B20,'2011-asu'!$9:$9,0)))=0,"",(INDEX('2011-asu'!$A$1:HO42,MATCH('BB+ and BB'!$C$1,'2011-asu'!$B:$B,0),MATCH(B20,'2011-asu'!$9:$9,0)))))</f>
        <v>128</v>
      </c>
      <c r="E20" s="30">
        <f>IF(A20="","",IF(INDEX('2011-asu'!$A$1:HP42,MATCH('BB+ and BB'!$C$1,'2011-asu'!$B:$B,0),MATCH(C20,'2011-asu'!$9:$9,0))=0,"",+INDEX('2011-asu'!$A$1:HP42,MATCH('BB+ and BB'!$C$1,'2011-asu'!$B:$B,0),MATCH(C20,'2011-asu'!$9:$9,0))))</f>
        <v>7.2</v>
      </c>
    </row>
    <row r="21" spans="1:5" x14ac:dyDescent="0.25">
      <c r="A21" s="30">
        <f t="shared" si="0"/>
        <v>74</v>
      </c>
      <c r="B21" s="30" t="str">
        <f>IF(A21="","",+INDEX('2011-asu'!$9:$9,1,$A21-1))</f>
        <v>2019-10-15-to-2020-01-14-pe-05</v>
      </c>
      <c r="C21" s="30" t="str">
        <f>IF(A21="","",+INDEX('2011-asu'!$9:$9,1,$A21))</f>
        <v>2019-10-15-to-2020-01-14-up-05</v>
      </c>
      <c r="D21" s="30">
        <f>IF(A21="","",+IF((INDEX('2011-asu'!$A$1:HO43,MATCH('BB+ and BB'!$C$1,'2011-asu'!$B:$B,0),MATCH(B21,'2011-asu'!$9:$9,0)))=0,"",(INDEX('2011-asu'!$A$1:HO43,MATCH('BB+ and BB'!$C$1,'2011-asu'!$B:$B,0),MATCH(B21,'2011-asu'!$9:$9,0)))))</f>
        <v>133</v>
      </c>
      <c r="E21" s="30">
        <f>IF(A21="","",IF(INDEX('2011-asu'!$A$1:HP43,MATCH('BB+ and BB'!$C$1,'2011-asu'!$B:$B,0),MATCH(C21,'2011-asu'!$9:$9,0))=0,"",+INDEX('2011-asu'!$A$1:HP43,MATCH('BB+ and BB'!$C$1,'2011-asu'!$B:$B,0),MATCH(C21,'2011-asu'!$9:$9,0))))</f>
        <v>7.49</v>
      </c>
    </row>
    <row r="22" spans="1:5" x14ac:dyDescent="0.25">
      <c r="A22" s="30">
        <f t="shared" si="0"/>
        <v>72</v>
      </c>
      <c r="B22" s="30" t="str">
        <f>IF(A22="","",+INDEX('2011-asu'!$9:$9,1,$A22-1))</f>
        <v>2019-07-15-to-2019-10-14-pe-05</v>
      </c>
      <c r="C22" s="30" t="str">
        <f>IF(A22="","",+INDEX('2011-asu'!$9:$9,1,$A22))</f>
        <v>2019-07-15-to-2019-10-14-up-05</v>
      </c>
      <c r="D22" s="30">
        <f>IF(A22="","",+IF((INDEX('2011-asu'!$A$1:HO44,MATCH('BB+ and BB'!$C$1,'2011-asu'!$B:$B,0),MATCH(B22,'2011-asu'!$9:$9,0)))=0,"",(INDEX('2011-asu'!$A$1:HO44,MATCH('BB+ and BB'!$C$1,'2011-asu'!$B:$B,0),MATCH(B22,'2011-asu'!$9:$9,0)))))</f>
        <v>132</v>
      </c>
      <c r="E22" s="30">
        <f>IF(A22="","",IF(INDEX('2011-asu'!$A$1:HP44,MATCH('BB+ and BB'!$C$1,'2011-asu'!$B:$B,0),MATCH(C22,'2011-asu'!$9:$9,0))=0,"",+INDEX('2011-asu'!$A$1:HP44,MATCH('BB+ and BB'!$C$1,'2011-asu'!$B:$B,0),MATCH(C22,'2011-asu'!$9:$9,0))))</f>
        <v>7.43</v>
      </c>
    </row>
    <row r="23" spans="1:5" x14ac:dyDescent="0.25">
      <c r="A23" s="30">
        <f t="shared" si="0"/>
        <v>70</v>
      </c>
      <c r="B23" s="30" t="str">
        <f>IF(A23="","",+INDEX('2011-asu'!$9:$9,1,$A23-1))</f>
        <v>2019-04-15-to-2019-07-14-pe-05</v>
      </c>
      <c r="C23" s="30" t="str">
        <f>IF(A23="","",+INDEX('2011-asu'!$9:$9,1,$A23))</f>
        <v>2019-04-15-to-2019-07-14-up-05</v>
      </c>
      <c r="D23" s="30">
        <f>IF(A23="","",+IF((INDEX('2011-asu'!$A$1:HO45,MATCH('BB+ and BB'!$C$1,'2011-asu'!$B:$B,0),MATCH(B23,'2011-asu'!$9:$9,0)))=0,"",(INDEX('2011-asu'!$A$1:HO45,MATCH('BB+ and BB'!$C$1,'2011-asu'!$B:$B,0),MATCH(B23,'2011-asu'!$9:$9,0)))))</f>
        <v>136</v>
      </c>
      <c r="E23" s="30">
        <f>IF(A23="","",IF(INDEX('2011-asu'!$A$1:HP45,MATCH('BB+ and BB'!$C$1,'2011-asu'!$B:$B,0),MATCH(C23,'2011-asu'!$9:$9,0))=0,"",+INDEX('2011-asu'!$A$1:HP45,MATCH('BB+ and BB'!$C$1,'2011-asu'!$B:$B,0),MATCH(C23,'2011-asu'!$9:$9,0))))</f>
        <v>7.66</v>
      </c>
    </row>
    <row r="24" spans="1:5" x14ac:dyDescent="0.25">
      <c r="A24" s="30">
        <f t="shared" si="0"/>
        <v>68</v>
      </c>
      <c r="B24" s="30" t="str">
        <f>IF(A24="","",+INDEX('2011-asu'!$9:$9,1,$A24-1))</f>
        <v>2019-01-15-to-2019-04-14-pe-05</v>
      </c>
      <c r="C24" s="30" t="str">
        <f>IF(A24="","",+INDEX('2011-asu'!$9:$9,1,$A24))</f>
        <v>2019-01-15-to-2019-04-14-up-05</v>
      </c>
      <c r="D24" s="30">
        <f>IF(A24="","",+IF((INDEX('2011-asu'!$A$1:HO46,MATCH('BB+ and BB'!$C$1,'2011-asu'!$B:$B,0),MATCH(B24,'2011-asu'!$9:$9,0)))=0,"",(INDEX('2011-asu'!$A$1:HO46,MATCH('BB+ and BB'!$C$1,'2011-asu'!$B:$B,0),MATCH(B24,'2011-asu'!$9:$9,0)))))</f>
        <v>126</v>
      </c>
      <c r="E24" s="30">
        <f>IF(A24="","",IF(INDEX('2011-asu'!$A$1:HP46,MATCH('BB+ and BB'!$C$1,'2011-asu'!$B:$B,0),MATCH(C24,'2011-asu'!$9:$9,0))=0,"",+INDEX('2011-asu'!$A$1:HP46,MATCH('BB+ and BB'!$C$1,'2011-asu'!$B:$B,0),MATCH(C24,'2011-asu'!$9:$9,0))))</f>
        <v>7.09</v>
      </c>
    </row>
    <row r="25" spans="1:5" x14ac:dyDescent="0.25">
      <c r="A25" s="30">
        <f t="shared" si="0"/>
        <v>66</v>
      </c>
      <c r="B25" s="30" t="str">
        <f>IF(A25="","",+INDEX('2011-asu'!$9:$9,1,$A25-1))</f>
        <v>2018-10-15-to-2019-01-14-pe-05</v>
      </c>
      <c r="C25" s="30" t="str">
        <f>IF(A25="","",+INDEX('2011-asu'!$9:$9,1,$A25))</f>
        <v>2018-10-15-to-2019-01-14-up-05</v>
      </c>
      <c r="D25" s="30">
        <f>IF(A25="","",+IF((INDEX('2011-asu'!$A$1:HO47,MATCH('BB+ and BB'!$C$1,'2011-asu'!$B:$B,0),MATCH(B25,'2011-asu'!$9:$9,0)))=0,"",(INDEX('2011-asu'!$A$1:HO47,MATCH('BB+ and BB'!$C$1,'2011-asu'!$B:$B,0),MATCH(B25,'2011-asu'!$9:$9,0)))))</f>
        <v>117</v>
      </c>
      <c r="E25" s="30">
        <f>IF(A25="","",IF(INDEX('2011-asu'!$A$1:HP47,MATCH('BB+ and BB'!$C$1,'2011-asu'!$B:$B,0),MATCH(C25,'2011-asu'!$9:$9,0))=0,"",+INDEX('2011-asu'!$A$1:HP47,MATCH('BB+ and BB'!$C$1,'2011-asu'!$B:$B,0),MATCH(C25,'2011-asu'!$9:$9,0))))</f>
        <v>6.57</v>
      </c>
    </row>
    <row r="26" spans="1:5" x14ac:dyDescent="0.25">
      <c r="A26" s="30">
        <f t="shared" si="0"/>
        <v>64</v>
      </c>
      <c r="B26" s="30" t="str">
        <f>IF(A26="","",+INDEX('2011-asu'!$9:$9,1,$A26-1))</f>
        <v>2018-07-15-to-2018-10-14-pe-05</v>
      </c>
      <c r="C26" s="30" t="str">
        <f>IF(A26="","",+INDEX('2011-asu'!$9:$9,1,$A26))</f>
        <v>2018-07-15-to-2018-10-14-up-05</v>
      </c>
      <c r="D26" s="30">
        <f>IF(A26="","",+IF((INDEX('2011-asu'!$A$1:HO48,MATCH('BB+ and BB'!$C$1,'2011-asu'!$B:$B,0),MATCH(B26,'2011-asu'!$9:$9,0)))=0,"",(INDEX('2011-asu'!$A$1:HO48,MATCH('BB+ and BB'!$C$1,'2011-asu'!$B:$B,0),MATCH(B26,'2011-asu'!$9:$9,0)))))</f>
        <v>114</v>
      </c>
      <c r="E26" s="30">
        <f>IF(A26="","",IF(INDEX('2011-asu'!$A$1:HP48,MATCH('BB+ and BB'!$C$1,'2011-asu'!$B:$B,0),MATCH(C26,'2011-asu'!$9:$9,0))=0,"",+INDEX('2011-asu'!$A$1:HP48,MATCH('BB+ and BB'!$C$1,'2011-asu'!$B:$B,0),MATCH(C26,'2011-asu'!$9:$9,0))))</f>
        <v>6.4</v>
      </c>
    </row>
    <row r="27" spans="1:5" x14ac:dyDescent="0.25">
      <c r="A27" s="30">
        <f t="shared" si="0"/>
        <v>62</v>
      </c>
      <c r="B27" s="30" t="str">
        <f>IF(A27="","",+INDEX('2011-asu'!$9:$9,1,$A27-1))</f>
        <v>2018-04-15-to-2018-07-14-pe-05</v>
      </c>
      <c r="C27" s="30" t="str">
        <f>IF(A27="","",+INDEX('2011-asu'!$9:$9,1,$A27))</f>
        <v>2018-04-15-to-2018-07-14-up-05</v>
      </c>
      <c r="D27" s="30">
        <f>IF(A27="","",+IF((INDEX('2011-asu'!$A$1:HO49,MATCH('BB+ and BB'!$C$1,'2011-asu'!$B:$B,0),MATCH(B27,'2011-asu'!$9:$9,0)))=0,"",(INDEX('2011-asu'!$A$1:HO49,MATCH('BB+ and BB'!$C$1,'2011-asu'!$B:$B,0),MATCH(B27,'2011-asu'!$9:$9,0)))))</f>
        <v>105</v>
      </c>
      <c r="E27" s="30">
        <f>IF(A27="","",IF(INDEX('2011-asu'!$A$1:HP49,MATCH('BB+ and BB'!$C$1,'2011-asu'!$B:$B,0),MATCH(C27,'2011-asu'!$9:$9,0))=0,"",+INDEX('2011-asu'!$A$1:HP49,MATCH('BB+ and BB'!$C$1,'2011-asu'!$B:$B,0),MATCH(C27,'2011-asu'!$9:$9,0))))</f>
        <v>5.89</v>
      </c>
    </row>
    <row r="28" spans="1:5" x14ac:dyDescent="0.25">
      <c r="A28" s="30">
        <f t="shared" si="0"/>
        <v>60</v>
      </c>
      <c r="B28" s="30" t="str">
        <f>IF(A28="","",+INDEX('2011-asu'!$9:$9,1,$A28-1))</f>
        <v>2018-01-15-to-2018-04-14-pe-05</v>
      </c>
      <c r="C28" s="30" t="str">
        <f>IF(A28="","",+INDEX('2011-asu'!$9:$9,1,$A28))</f>
        <v>2018-01-15-to-2018-04-14-up-05</v>
      </c>
      <c r="D28" s="30">
        <f>IF(A28="","",+IF((INDEX('2011-asu'!$A$1:HO50,MATCH('BB+ and BB'!$C$1,'2011-asu'!$B:$B,0),MATCH(B28,'2011-asu'!$9:$9,0)))=0,"",(INDEX('2011-asu'!$A$1:HO50,MATCH('BB+ and BB'!$C$1,'2011-asu'!$B:$B,0),MATCH(B28,'2011-asu'!$9:$9,0)))))</f>
        <v>110</v>
      </c>
      <c r="E28" s="30">
        <f>IF(A28="","",IF(INDEX('2011-asu'!$A$1:HP50,MATCH('BB+ and BB'!$C$1,'2011-asu'!$B:$B,0),MATCH(C28,'2011-asu'!$9:$9,0))=0,"",+INDEX('2011-asu'!$A$1:HP50,MATCH('BB+ and BB'!$C$1,'2011-asu'!$B:$B,0),MATCH(C28,'2011-asu'!$9:$9,0))))</f>
        <v>6.17</v>
      </c>
    </row>
    <row r="29" spans="1:5" x14ac:dyDescent="0.25">
      <c r="A29" s="30">
        <f t="shared" si="0"/>
        <v>58</v>
      </c>
      <c r="B29" s="30" t="str">
        <f>IF(A29="","",+INDEX('2011-asu'!$9:$9,1,$A29-1))</f>
        <v>2017-10-15-to-2018-01-14-pe-05</v>
      </c>
      <c r="C29" s="30" t="str">
        <f>IF(A29="","",+INDEX('2011-asu'!$9:$9,1,$A29))</f>
        <v>2017-10-15-to-2018-01-14-up-05</v>
      </c>
      <c r="D29" s="30">
        <f>IF(A29="","",+IF((INDEX('2011-asu'!$A$1:HO51,MATCH('BB+ and BB'!$C$1,'2011-asu'!$B:$B,0),MATCH(B29,'2011-asu'!$9:$9,0)))=0,"",(INDEX('2011-asu'!$A$1:HO51,MATCH('BB+ and BB'!$C$1,'2011-asu'!$B:$B,0),MATCH(B29,'2011-asu'!$9:$9,0)))))</f>
        <v>119</v>
      </c>
      <c r="E29" s="30">
        <f>IF(A29="","",IF(INDEX('2011-asu'!$A$1:HP51,MATCH('BB+ and BB'!$C$1,'2011-asu'!$B:$B,0),MATCH(C29,'2011-asu'!$9:$9,0))=0,"",+INDEX('2011-asu'!$A$1:HP51,MATCH('BB+ and BB'!$C$1,'2011-asu'!$B:$B,0),MATCH(C29,'2011-asu'!$9:$9,0))))</f>
        <v>6.69</v>
      </c>
    </row>
    <row r="30" spans="1:5" x14ac:dyDescent="0.25">
      <c r="A30" s="30">
        <f t="shared" si="0"/>
        <v>56</v>
      </c>
      <c r="B30" s="30" t="str">
        <f>IF(A30="","",+INDEX('2011-asu'!$9:$9,1,$A30-1))</f>
        <v>2017-07-15-to-2017-10-14-pe-05</v>
      </c>
      <c r="C30" s="30" t="str">
        <f>IF(A30="","",+INDEX('2011-asu'!$9:$9,1,$A30))</f>
        <v>2017-07-15-to-2017-10-14-up-05</v>
      </c>
      <c r="D30" s="30">
        <f>IF(A30="","",+IF((INDEX('2011-asu'!$A$1:HO52,MATCH('BB+ and BB'!$C$1,'2011-asu'!$B:$B,0),MATCH(B30,'2011-asu'!$9:$9,0)))=0,"",(INDEX('2011-asu'!$A$1:HO52,MATCH('BB+ and BB'!$C$1,'2011-asu'!$B:$B,0),MATCH(B30,'2011-asu'!$9:$9,0)))))</f>
        <v>125</v>
      </c>
      <c r="E30" s="30">
        <f>IF(A30="","",IF(INDEX('2011-asu'!$A$1:HP52,MATCH('BB+ and BB'!$C$1,'2011-asu'!$B:$B,0),MATCH(C30,'2011-asu'!$9:$9,0))=0,"",+INDEX('2011-asu'!$A$1:HP52,MATCH('BB+ and BB'!$C$1,'2011-asu'!$B:$B,0),MATCH(C30,'2011-asu'!$9:$9,0))))</f>
        <v>7.03</v>
      </c>
    </row>
    <row r="31" spans="1:5" x14ac:dyDescent="0.25">
      <c r="A31" s="30">
        <f t="shared" si="0"/>
        <v>54</v>
      </c>
      <c r="B31" s="30" t="str">
        <f>IF(A31="","",+INDEX('2011-asu'!$9:$9,1,$A31-1))</f>
        <v>2017-04-15-to-2017-07-14-pe-05</v>
      </c>
      <c r="C31" s="30" t="str">
        <f>IF(A31="","",+INDEX('2011-asu'!$9:$9,1,$A31))</f>
        <v>2017-04-15-to-2017-07-14-up-05</v>
      </c>
      <c r="D31" s="30">
        <f>IF(A31="","",+IF((INDEX('2011-asu'!$A$1:HO53,MATCH('BB+ and BB'!$C$1,'2011-asu'!$B:$B,0),MATCH(B31,'2011-asu'!$9:$9,0)))=0,"",(INDEX('2011-asu'!$A$1:HO53,MATCH('BB+ and BB'!$C$1,'2011-asu'!$B:$B,0),MATCH(B31,'2011-asu'!$9:$9,0)))))</f>
        <v>128</v>
      </c>
      <c r="E31" s="30">
        <f>IF(A31="","",IF(INDEX('2011-asu'!$A$1:HP53,MATCH('BB+ and BB'!$C$1,'2011-asu'!$B:$B,0),MATCH(C31,'2011-asu'!$9:$9,0))=0,"",+INDEX('2011-asu'!$A$1:HP53,MATCH('BB+ and BB'!$C$1,'2011-asu'!$B:$B,0),MATCH(C31,'2011-asu'!$9:$9,0))))</f>
        <v>7.2</v>
      </c>
    </row>
    <row r="32" spans="1:5" x14ac:dyDescent="0.25">
      <c r="A32" s="30">
        <f t="shared" si="0"/>
        <v>52</v>
      </c>
      <c r="B32" s="30" t="str">
        <f>IF(A32="","",+INDEX('2011-asu'!$9:$9,1,$A32-1))</f>
        <v>2017-01-15-to-2017-04-14-pe-05</v>
      </c>
      <c r="C32" s="30" t="str">
        <f>IF(A32="","",+INDEX('2011-asu'!$9:$9,1,$A32))</f>
        <v>2017-01-15-to-2017-04-14-up-05</v>
      </c>
      <c r="D32" s="30">
        <f>IF(A32="","",+IF((INDEX('2011-asu'!$A$1:HO54,MATCH('BB+ and BB'!$C$1,'2011-asu'!$B:$B,0),MATCH(B32,'2011-asu'!$9:$9,0)))=0,"",(INDEX('2011-asu'!$A$1:HO54,MATCH('BB+ and BB'!$C$1,'2011-asu'!$B:$B,0),MATCH(B32,'2011-asu'!$9:$9,0)))))</f>
        <v>142</v>
      </c>
      <c r="E32" s="30">
        <f>IF(A32="","",IF(INDEX('2011-asu'!$A$1:HP54,MATCH('BB+ and BB'!$C$1,'2011-asu'!$B:$B,0),MATCH(C32,'2011-asu'!$9:$9,0))=0,"",+INDEX('2011-asu'!$A$1:HP54,MATCH('BB+ and BB'!$C$1,'2011-asu'!$B:$B,0),MATCH(C32,'2011-asu'!$9:$9,0))))</f>
        <v>8.01</v>
      </c>
    </row>
    <row r="33" spans="1:5" x14ac:dyDescent="0.25">
      <c r="A33" s="30">
        <f t="shared" si="0"/>
        <v>50</v>
      </c>
      <c r="B33" s="30" t="str">
        <f>IF(A33="","",+INDEX('2011-asu'!$9:$9,1,$A33-1))</f>
        <v>2016-10-15-to-2017-01-14-pe-05</v>
      </c>
      <c r="C33" s="30" t="str">
        <f>IF(A33="","",+INDEX('2011-asu'!$9:$9,1,$A33))</f>
        <v>2016-10-15-to-2017-01-14-up-05</v>
      </c>
      <c r="D33" s="30">
        <f>IF(A33="","",+IF((INDEX('2011-asu'!$A$1:HO55,MATCH('BB+ and BB'!$C$1,'2011-asu'!$B:$B,0),MATCH(B33,'2011-asu'!$9:$9,0)))=0,"",(INDEX('2011-asu'!$A$1:HO55,MATCH('BB+ and BB'!$C$1,'2011-asu'!$B:$B,0),MATCH(B33,'2011-asu'!$9:$9,0)))))</f>
        <v>151</v>
      </c>
      <c r="E33" s="30">
        <f>IF(A33="","",IF(INDEX('2011-asu'!$A$1:HP55,MATCH('BB+ and BB'!$C$1,'2011-asu'!$B:$B,0),MATCH(C33,'2011-asu'!$9:$9,0))=0,"",+INDEX('2011-asu'!$A$1:HP55,MATCH('BB+ and BB'!$C$1,'2011-asu'!$B:$B,0),MATCH(C33,'2011-asu'!$9:$9,0))))</f>
        <v>8.5299999999999994</v>
      </c>
    </row>
    <row r="34" spans="1:5" x14ac:dyDescent="0.25">
      <c r="A34" s="30">
        <f t="shared" si="0"/>
        <v>48</v>
      </c>
      <c r="B34" s="30" t="str">
        <f>IF(A34="","",+INDEX('2011-asu'!$9:$9,1,$A34-1))</f>
        <v>2016-07-15-to-2016-10-14-pe-05</v>
      </c>
      <c r="C34" s="30" t="str">
        <f>IF(A34="","",+INDEX('2011-asu'!$9:$9,1,$A34))</f>
        <v>2016-07-15-to-2016-10-14-up-05</v>
      </c>
      <c r="D34" s="30">
        <f>IF(A34="","",+IF((INDEX('2011-asu'!$A$1:HO56,MATCH('BB+ and BB'!$C$1,'2011-asu'!$B:$B,0),MATCH(B34,'2011-asu'!$9:$9,0)))=0,"",(INDEX('2011-asu'!$A$1:HO56,MATCH('BB+ and BB'!$C$1,'2011-asu'!$B:$B,0),MATCH(B34,'2011-asu'!$9:$9,0)))))</f>
        <v>164</v>
      </c>
      <c r="E34" s="30">
        <f>IF(A34="","",IF(INDEX('2011-asu'!$A$1:HP56,MATCH('BB+ and BB'!$C$1,'2011-asu'!$B:$B,0),MATCH(C34,'2011-asu'!$9:$9,0))=0,"",+INDEX('2011-asu'!$A$1:HP56,MATCH('BB+ and BB'!$C$1,'2011-asu'!$B:$B,0),MATCH(C34,'2011-asu'!$9:$9,0))))</f>
        <v>9.2799999999999994</v>
      </c>
    </row>
    <row r="35" spans="1:5" x14ac:dyDescent="0.25">
      <c r="A35" s="30">
        <f t="shared" si="0"/>
        <v>46</v>
      </c>
      <c r="B35" s="30" t="str">
        <f>IF(A35="","",+INDEX('2011-asu'!$9:$9,1,$A35-1))</f>
        <v>2016-04-15-to-2016-07-14-pe-05</v>
      </c>
      <c r="C35" s="30" t="str">
        <f>IF(A35="","",+INDEX('2011-asu'!$9:$9,1,$A35))</f>
        <v>2016-04-15-to-2016-07-14-up-05</v>
      </c>
      <c r="D35" s="30">
        <f>IF(A35="","",+IF((INDEX('2011-asu'!$A$1:HO57,MATCH('BB+ and BB'!$C$1,'2011-asu'!$B:$B,0),MATCH(B35,'2011-asu'!$9:$9,0)))=0,"",(INDEX('2011-asu'!$A$1:HO57,MATCH('BB+ and BB'!$C$1,'2011-asu'!$B:$B,0),MATCH(B35,'2011-asu'!$9:$9,0)))))</f>
        <v>177</v>
      </c>
      <c r="E35" s="30">
        <f>IF(A35="","",IF(INDEX('2011-asu'!$A$1:HP57,MATCH('BB+ and BB'!$C$1,'2011-asu'!$B:$B,0),MATCH(C35,'2011-asu'!$9:$9,0))=0,"",+INDEX('2011-asu'!$A$1:HP57,MATCH('BB+ and BB'!$C$1,'2011-asu'!$B:$B,0),MATCH(C35,'2011-asu'!$9:$9,0))))</f>
        <v>10.029999999999999</v>
      </c>
    </row>
    <row r="36" spans="1:5" x14ac:dyDescent="0.25">
      <c r="A36" s="30">
        <f t="shared" si="0"/>
        <v>44</v>
      </c>
      <c r="B36" s="30" t="str">
        <f>IF(A36="","",+INDEX('2011-asu'!$9:$9,1,$A36-1))</f>
        <v>2016-01-15-to-2016-04-14-pe-05</v>
      </c>
      <c r="C36" s="30" t="str">
        <f>IF(A36="","",+INDEX('2011-asu'!$9:$9,1,$A36))</f>
        <v>2016-01-15-to-2016-04-14-up-05</v>
      </c>
      <c r="D36" s="30">
        <f>IF(A36="","",+IF((INDEX('2011-asu'!$A$1:HO58,MATCH('BB+ and BB'!$C$1,'2011-asu'!$B:$B,0),MATCH(B36,'2011-asu'!$9:$9,0)))=0,"",(INDEX('2011-asu'!$A$1:HO58,MATCH('BB+ and BB'!$C$1,'2011-asu'!$B:$B,0),MATCH(B36,'2011-asu'!$9:$9,0)))))</f>
        <v>168</v>
      </c>
      <c r="E36" s="30">
        <f>IF(A36="","",IF(INDEX('2011-asu'!$A$1:HP58,MATCH('BB+ and BB'!$C$1,'2011-asu'!$B:$B,0),MATCH(C36,'2011-asu'!$9:$9,0))=0,"",+INDEX('2011-asu'!$A$1:HP58,MATCH('BB+ and BB'!$C$1,'2011-asu'!$B:$B,0),MATCH(C36,'2011-asu'!$9:$9,0))))</f>
        <v>9.51</v>
      </c>
    </row>
    <row r="37" spans="1:5" x14ac:dyDescent="0.25">
      <c r="A37" s="30">
        <f t="shared" si="0"/>
        <v>42</v>
      </c>
      <c r="B37" s="30" t="str">
        <f>IF(A37="","",+INDEX('2011-asu'!$9:$9,1,$A37-1))</f>
        <v>2015-10-15-to-2016-01-14-pe-05</v>
      </c>
      <c r="C37" s="30" t="str">
        <f>IF(A37="","",+INDEX('2011-asu'!$9:$9,1,$A37))</f>
        <v>2015-10-15-to-2016-01-14-up-05</v>
      </c>
      <c r="D37" s="30">
        <f>IF(A37="","",+IF((INDEX('2011-asu'!$A$1:HO59,MATCH('BB+ and BB'!$C$1,'2011-asu'!$B:$B,0),MATCH(B37,'2011-asu'!$9:$9,0)))=0,"",(INDEX('2011-asu'!$A$1:HO59,MATCH('BB+ and BB'!$C$1,'2011-asu'!$B:$B,0),MATCH(B37,'2011-asu'!$9:$9,0)))))</f>
        <v>154</v>
      </c>
      <c r="E37" s="30">
        <f>IF(A37="","",IF(INDEX('2011-asu'!$A$1:HP59,MATCH('BB+ and BB'!$C$1,'2011-asu'!$B:$B,0),MATCH(C37,'2011-asu'!$9:$9,0))=0,"",+INDEX('2011-asu'!$A$1:HP59,MATCH('BB+ and BB'!$C$1,'2011-asu'!$B:$B,0),MATCH(C37,'2011-asu'!$9:$9,0))))</f>
        <v>8.6999999999999993</v>
      </c>
    </row>
    <row r="38" spans="1:5" x14ac:dyDescent="0.25">
      <c r="A38" s="30">
        <f t="shared" si="0"/>
        <v>40</v>
      </c>
      <c r="B38" s="30" t="str">
        <f>IF(A38="","",+INDEX('2011-asu'!$9:$9,1,$A38-1))</f>
        <v>2015-07-15-to-2015-10-14-pe-05</v>
      </c>
      <c r="C38" s="30" t="str">
        <f>IF(A38="","",+INDEX('2011-asu'!$9:$9,1,$A38))</f>
        <v>2015-07-15-to-2015-10-14-up-05</v>
      </c>
      <c r="D38" s="30">
        <f>IF(A38="","",+IF((INDEX('2011-asu'!$A$1:HO60,MATCH('BB+ and BB'!$C$1,'2011-asu'!$B:$B,0),MATCH(B38,'2011-asu'!$9:$9,0)))=0,"",(INDEX('2011-asu'!$A$1:HO60,MATCH('BB+ and BB'!$C$1,'2011-asu'!$B:$B,0),MATCH(B38,'2011-asu'!$9:$9,0)))))</f>
        <v>140</v>
      </c>
      <c r="E38" s="30">
        <f>IF(A38="","",IF(INDEX('2011-asu'!$A$1:HP60,MATCH('BB+ and BB'!$C$1,'2011-asu'!$B:$B,0),MATCH(C38,'2011-asu'!$9:$9,0))=0,"",+INDEX('2011-asu'!$A$1:HP60,MATCH('BB+ and BB'!$C$1,'2011-asu'!$B:$B,0),MATCH(C38,'2011-asu'!$9:$9,0))))</f>
        <v>7.89</v>
      </c>
    </row>
    <row r="39" spans="1:5" x14ac:dyDescent="0.25">
      <c r="A39" s="30">
        <f t="shared" ref="A39" si="1">IF(OR(A38=4,A38=""),"",+A38-2)</f>
        <v>38</v>
      </c>
      <c r="B39" s="30" t="str">
        <f>IF(A39="","",+INDEX('2011-asu'!$9:$9,1,$A39-1))</f>
        <v>2015-04-15-to-2015-07-14-pe-05</v>
      </c>
      <c r="C39" s="30" t="str">
        <f>IF(A39="","",+INDEX('2011-asu'!$9:$9,1,$A39))</f>
        <v>2015-04-15-to-2015-07-14-up-05</v>
      </c>
      <c r="D39" s="30">
        <f>IF(A39="","",+IF((INDEX('2011-asu'!$A$1:HO61,MATCH('BB+ and BB'!$C$1,'2011-asu'!$B:$B,0),MATCH(B39,'2011-asu'!$9:$9,0)))=0,"",(INDEX('2011-asu'!$A$1:HO61,MATCH('BB+ and BB'!$C$1,'2011-asu'!$B:$B,0),MATCH(B39,'2011-asu'!$9:$9,0)))))</f>
        <v>141</v>
      </c>
      <c r="E39" s="30">
        <f>IF(A39="","",IF(INDEX('2011-asu'!$A$1:HP61,MATCH('BB+ and BB'!$C$1,'2011-asu'!$B:$B,0),MATCH(C39,'2011-asu'!$9:$9,0))=0,"",+INDEX('2011-asu'!$A$1:HP61,MATCH('BB+ and BB'!$C$1,'2011-asu'!$B:$B,0),MATCH(C39,'2011-asu'!$9:$9,0))))</f>
        <v>7.95</v>
      </c>
    </row>
    <row r="40" spans="1:5" x14ac:dyDescent="0.25">
      <c r="A40" s="30">
        <f t="shared" ref="A40:A70" si="2">IF(OR(A39=4,A39=""),"",+A39-2)</f>
        <v>36</v>
      </c>
      <c r="B40" s="30" t="str">
        <f>IF(A40="","",+INDEX('2011-asu'!$9:$9,1,$A40-1))</f>
        <v>2015-01-15-to-2015-04-14-pe-05</v>
      </c>
      <c r="C40" s="30" t="str">
        <f>IF(A40="","",+INDEX('2011-asu'!$9:$9,1,$A40))</f>
        <v>2015-01-15-to-2015-04-14-up-05</v>
      </c>
      <c r="D40" s="30">
        <f>IF(A40="","",+IF((INDEX('2011-asu'!$A$1:HO62,MATCH('BB+ and BB'!$C$1,'2011-asu'!$B:$B,0),MATCH(B40,'2011-asu'!$9:$9,0)))=0,"",(INDEX('2011-asu'!$A$1:HO62,MATCH('BB+ and BB'!$C$1,'2011-asu'!$B:$B,0),MATCH(B40,'2011-asu'!$9:$9,0)))))</f>
        <v>136</v>
      </c>
      <c r="E40" s="30">
        <f>IF(A40="","",IF(INDEX('2011-asu'!$A$1:HP62,MATCH('BB+ and BB'!$C$1,'2011-asu'!$B:$B,0),MATCH(C40,'2011-asu'!$9:$9,0))=0,"",+INDEX('2011-asu'!$A$1:HP62,MATCH('BB+ and BB'!$C$1,'2011-asu'!$B:$B,0),MATCH(C40,'2011-asu'!$9:$9,0))))</f>
        <v>7.66</v>
      </c>
    </row>
    <row r="41" spans="1:5" x14ac:dyDescent="0.25">
      <c r="A41" s="30">
        <f t="shared" si="2"/>
        <v>34</v>
      </c>
      <c r="B41" s="30" t="str">
        <f>IF(A41="","",+INDEX('2011-asu'!$9:$9,1,$A41-1))</f>
        <v>2014-10-15-to-2015-01-14-pe-05</v>
      </c>
      <c r="C41" s="30" t="str">
        <f>IF(A41="","",+INDEX('2011-asu'!$9:$9,1,$A41))</f>
        <v>2014-10-15-to-2015-01-14-up-05</v>
      </c>
      <c r="D41" s="30">
        <f>IF(A41="","",+IF((INDEX('2011-asu'!$A$1:HO63,MATCH('BB+ and BB'!$C$1,'2011-asu'!$B:$B,0),MATCH(B41,'2011-asu'!$9:$9,0)))=0,"",(INDEX('2011-asu'!$A$1:HO63,MATCH('BB+ and BB'!$C$1,'2011-asu'!$B:$B,0),MATCH(B41,'2011-asu'!$9:$9,0)))))</f>
        <v>126</v>
      </c>
      <c r="E41" s="30">
        <f>IF(A41="","",IF(INDEX('2011-asu'!$A$1:HP63,MATCH('BB+ and BB'!$C$1,'2011-asu'!$B:$B,0),MATCH(C41,'2011-asu'!$9:$9,0))=0,"",+INDEX('2011-asu'!$A$1:HP63,MATCH('BB+ and BB'!$C$1,'2011-asu'!$B:$B,0),MATCH(C41,'2011-asu'!$9:$9,0))))</f>
        <v>7.09</v>
      </c>
    </row>
    <row r="42" spans="1:5" x14ac:dyDescent="0.25">
      <c r="A42" s="30">
        <f t="shared" si="2"/>
        <v>32</v>
      </c>
      <c r="B42" s="30" t="str">
        <f>IF(A42="","",+INDEX('2011-asu'!$9:$9,1,$A42-1))</f>
        <v>2014-07-15-to-2014-10-14-pe-05</v>
      </c>
      <c r="C42" s="30" t="str">
        <f>IF(A42="","",+INDEX('2011-asu'!$9:$9,1,$A42))</f>
        <v>2014-07-15-to-2014-10-14-up-05</v>
      </c>
      <c r="D42" s="30">
        <f>IF(A42="","",+IF((INDEX('2011-asu'!$A$1:HO64,MATCH('BB+ and BB'!$C$1,'2011-asu'!$B:$B,0),MATCH(B42,'2011-asu'!$9:$9,0)))=0,"",(INDEX('2011-asu'!$A$1:HO64,MATCH('BB+ and BB'!$C$1,'2011-asu'!$B:$B,0),MATCH(B42,'2011-asu'!$9:$9,0)))))</f>
        <v>125</v>
      </c>
      <c r="E42" s="30">
        <f>IF(A42="","",IF(INDEX('2011-asu'!$A$1:HP64,MATCH('BB+ and BB'!$C$1,'2011-asu'!$B:$B,0),MATCH(C42,'2011-asu'!$9:$9,0))=0,"",+INDEX('2011-asu'!$A$1:HP64,MATCH('BB+ and BB'!$C$1,'2011-asu'!$B:$B,0),MATCH(C42,'2011-asu'!$9:$9,0))))</f>
        <v>7.03</v>
      </c>
    </row>
    <row r="43" spans="1:5" x14ac:dyDescent="0.25">
      <c r="A43" s="30">
        <f t="shared" si="2"/>
        <v>30</v>
      </c>
      <c r="B43" s="30" t="str">
        <f>IF(A43="","",+INDEX('2011-asu'!$9:$9,1,$A43-1))</f>
        <v>2014-04-15-to-2014-07-14-pe-05</v>
      </c>
      <c r="C43" s="30" t="str">
        <f>IF(A43="","",+INDEX('2011-asu'!$9:$9,1,$A43))</f>
        <v>2014-04-15-to-2014-07-14-up-05</v>
      </c>
      <c r="D43" s="30">
        <f>IF(A43="","",+IF((INDEX('2011-asu'!$A$1:HO65,MATCH('BB+ and BB'!$C$1,'2011-asu'!$B:$B,0),MATCH(B43,'2011-asu'!$9:$9,0)))=0,"",(INDEX('2011-asu'!$A$1:HO65,MATCH('BB+ and BB'!$C$1,'2011-asu'!$B:$B,0),MATCH(B43,'2011-asu'!$9:$9,0)))))</f>
        <v>137</v>
      </c>
      <c r="E43" s="30">
        <f>IF(A43="","",IF(INDEX('2011-asu'!$A$1:HP65,MATCH('BB+ and BB'!$C$1,'2011-asu'!$B:$B,0),MATCH(C43,'2011-asu'!$9:$9,0))=0,"",+INDEX('2011-asu'!$A$1:HP65,MATCH('BB+ and BB'!$C$1,'2011-asu'!$B:$B,0),MATCH(C43,'2011-asu'!$9:$9,0))))</f>
        <v>7.72</v>
      </c>
    </row>
    <row r="44" spans="1:5" x14ac:dyDescent="0.25">
      <c r="A44" s="30">
        <f t="shared" si="2"/>
        <v>28</v>
      </c>
      <c r="B44" s="30" t="str">
        <f>IF(A44="","",+INDEX('2011-asu'!$9:$9,1,$A44-1))</f>
        <v>2014-01-15-to-2014-04-14-pe-05</v>
      </c>
      <c r="C44" s="30" t="str">
        <f>IF(A44="","",+INDEX('2011-asu'!$9:$9,1,$A44))</f>
        <v>2014-01-15-to-2014-04-14-up-05</v>
      </c>
      <c r="D44" s="30">
        <f>IF(A44="","",+IF((INDEX('2011-asu'!$A$1:HO66,MATCH('BB+ and BB'!$C$1,'2011-asu'!$B:$B,0),MATCH(B44,'2011-asu'!$9:$9,0)))=0,"",(INDEX('2011-asu'!$A$1:HO66,MATCH('BB+ and BB'!$C$1,'2011-asu'!$B:$B,0),MATCH(B44,'2011-asu'!$9:$9,0)))))</f>
        <v>153</v>
      </c>
      <c r="E44" s="30">
        <f>IF(A44="","",IF(INDEX('2011-asu'!$A$1:HP66,MATCH('BB+ and BB'!$C$1,'2011-asu'!$B:$B,0),MATCH(C44,'2011-asu'!$9:$9,0))=0,"",+INDEX('2011-asu'!$A$1:HP66,MATCH('BB+ and BB'!$C$1,'2011-asu'!$B:$B,0),MATCH(C44,'2011-asu'!$9:$9,0))))</f>
        <v>8.64</v>
      </c>
    </row>
    <row r="45" spans="1:5" x14ac:dyDescent="0.25">
      <c r="A45" s="30">
        <f t="shared" si="2"/>
        <v>26</v>
      </c>
      <c r="B45" s="30" t="str">
        <f>IF(A45="","",+INDEX('2011-asu'!$9:$9,1,$A45-1))</f>
        <v>2013-10-15-to-2014-01-14-pe-05</v>
      </c>
      <c r="C45" s="30" t="str">
        <f>IF(A45="","",+INDEX('2011-asu'!$9:$9,1,$A45))</f>
        <v>2013-10-15-to-2014-01-14-up-05</v>
      </c>
      <c r="D45" s="30">
        <f>IF(A45="","",+IF((INDEX('2011-asu'!$A$1:HO67,MATCH('BB+ and BB'!$C$1,'2011-asu'!$B:$B,0),MATCH(B45,'2011-asu'!$9:$9,0)))=0,"",(INDEX('2011-asu'!$A$1:HO67,MATCH('BB+ and BB'!$C$1,'2011-asu'!$B:$B,0),MATCH(B45,'2011-asu'!$9:$9,0)))))</f>
        <v>151</v>
      </c>
      <c r="E45" s="30">
        <f>IF(A45="","",IF(INDEX('2011-asu'!$A$1:HP67,MATCH('BB+ and BB'!$C$1,'2011-asu'!$B:$B,0),MATCH(C45,'2011-asu'!$9:$9,0))=0,"",+INDEX('2011-asu'!$A$1:HP67,MATCH('BB+ and BB'!$C$1,'2011-asu'!$B:$B,0),MATCH(C45,'2011-asu'!$9:$9,0))))</f>
        <v>8.5299999999999994</v>
      </c>
    </row>
    <row r="46" spans="1:5" x14ac:dyDescent="0.25">
      <c r="A46" s="30">
        <f t="shared" si="2"/>
        <v>24</v>
      </c>
      <c r="B46" s="30" t="str">
        <f>IF(A46="","",+INDEX('2011-asu'!$9:$9,1,$A46-1))</f>
        <v>2013-07-15-to-2013-10-14-pe-05</v>
      </c>
      <c r="C46" s="30" t="str">
        <f>IF(A46="","",+INDEX('2011-asu'!$9:$9,1,$A46))</f>
        <v>2013-07-15-to-2013-10-14-up-05</v>
      </c>
      <c r="D46" s="30">
        <f>IF(A46="","",+IF((INDEX('2011-asu'!$A$1:HO68,MATCH('BB+ and BB'!$C$1,'2011-asu'!$B:$B,0),MATCH(B46,'2011-asu'!$9:$9,0)))=0,"",(INDEX('2011-asu'!$A$1:HO68,MATCH('BB+ and BB'!$C$1,'2011-asu'!$B:$B,0),MATCH(B46,'2011-asu'!$9:$9,0)))))</f>
        <v>148</v>
      </c>
      <c r="E46" s="30">
        <f>IF(A46="","",IF(INDEX('2011-asu'!$A$1:HP68,MATCH('BB+ and BB'!$C$1,'2011-asu'!$B:$B,0),MATCH(C46,'2011-asu'!$9:$9,0))=0,"",+INDEX('2011-asu'!$A$1:HP68,MATCH('BB+ and BB'!$C$1,'2011-asu'!$B:$B,0),MATCH(C46,'2011-asu'!$9:$9,0))))</f>
        <v>8.35</v>
      </c>
    </row>
    <row r="47" spans="1:5" x14ac:dyDescent="0.25">
      <c r="A47" s="30">
        <f t="shared" si="2"/>
        <v>22</v>
      </c>
      <c r="B47" s="30" t="str">
        <f>IF(A47="","",+INDEX('2011-asu'!$9:$9,1,$A47-1))</f>
        <v>2013-04-15-to-2013-07-14-pe-05</v>
      </c>
      <c r="C47" s="30" t="str">
        <f>IF(A47="","",+INDEX('2011-asu'!$9:$9,1,$A47))</f>
        <v>2013-04-15-to-2013-07-14-up-05</v>
      </c>
      <c r="D47" s="30">
        <f>IF(A47="","",+IF((INDEX('2011-asu'!$A$1:HO69,MATCH('BB+ and BB'!$C$1,'2011-asu'!$B:$B,0),MATCH(B47,'2011-asu'!$9:$9,0)))=0,"",(INDEX('2011-asu'!$A$1:HO69,MATCH('BB+ and BB'!$C$1,'2011-asu'!$B:$B,0),MATCH(B47,'2011-asu'!$9:$9,0)))))</f>
        <v>154</v>
      </c>
      <c r="E47" s="30">
        <f>IF(A47="","",IF(INDEX('2011-asu'!$A$1:HP69,MATCH('BB+ and BB'!$C$1,'2011-asu'!$B:$B,0),MATCH(C47,'2011-asu'!$9:$9,0))=0,"",+INDEX('2011-asu'!$A$1:HP69,MATCH('BB+ and BB'!$C$1,'2011-asu'!$B:$B,0),MATCH(C47,'2011-asu'!$9:$9,0))))</f>
        <v>8.6999999999999993</v>
      </c>
    </row>
    <row r="48" spans="1:5" x14ac:dyDescent="0.25">
      <c r="A48" s="30">
        <f t="shared" si="2"/>
        <v>20</v>
      </c>
      <c r="B48" s="30" t="str">
        <f>IF(A48="","",+INDEX('2011-asu'!$9:$9,1,$A48-1))</f>
        <v>2013-01-15-to-2013-04-14-pe-05</v>
      </c>
      <c r="C48" s="30" t="str">
        <f>IF(A48="","",+INDEX('2011-asu'!$9:$9,1,$A48))</f>
        <v>2013-01-15-to-2013-04-14-up-05</v>
      </c>
      <c r="D48" s="30">
        <f>IF(A48="","",+IF((INDEX('2011-asu'!$A$1:HO70,MATCH('BB+ and BB'!$C$1,'2011-asu'!$B:$B,0),MATCH(B48,'2011-asu'!$9:$9,0)))=0,"",(INDEX('2011-asu'!$A$1:HO70,MATCH('BB+ and BB'!$C$1,'2011-asu'!$B:$B,0),MATCH(B48,'2011-asu'!$9:$9,0)))))</f>
        <v>174</v>
      </c>
      <c r="E48" s="30">
        <f>IF(A48="","",IF(INDEX('2011-asu'!$A$1:HP70,MATCH('BB+ and BB'!$C$1,'2011-asu'!$B:$B,0),MATCH(C48,'2011-asu'!$9:$9,0))=0,"",+INDEX('2011-asu'!$A$1:HP70,MATCH('BB+ and BB'!$C$1,'2011-asu'!$B:$B,0),MATCH(C48,'2011-asu'!$9:$9,0))))</f>
        <v>9.86</v>
      </c>
    </row>
    <row r="49" spans="1:5" x14ac:dyDescent="0.25">
      <c r="A49" s="30">
        <f t="shared" si="2"/>
        <v>18</v>
      </c>
      <c r="B49" s="30" t="str">
        <f>IF(A49="","",+INDEX('2011-asu'!$9:$9,1,$A49-1))</f>
        <v>2012-10-15-to-2013-01-14-pe-05</v>
      </c>
      <c r="C49" s="30" t="str">
        <f>IF(A49="","",+INDEX('2011-asu'!$9:$9,1,$A49))</f>
        <v>2012-10-15-to-2013-01-14-up-05</v>
      </c>
      <c r="D49" s="30">
        <f>IF(A49="","",+IF((INDEX('2011-asu'!$A$1:HO71,MATCH('BB+ and BB'!$C$1,'2011-asu'!$B:$B,0),MATCH(B49,'2011-asu'!$9:$9,0)))=0,"",(INDEX('2011-asu'!$A$1:HO71,MATCH('BB+ and BB'!$C$1,'2011-asu'!$B:$B,0),MATCH(B49,'2011-asu'!$9:$9,0)))))</f>
        <v>189</v>
      </c>
      <c r="E49" s="30">
        <f>IF(A49="","",IF(INDEX('2011-asu'!$A$1:HP71,MATCH('BB+ and BB'!$C$1,'2011-asu'!$B:$B,0),MATCH(C49,'2011-asu'!$9:$9,0))=0,"",+INDEX('2011-asu'!$A$1:HP71,MATCH('BB+ and BB'!$C$1,'2011-asu'!$B:$B,0),MATCH(C49,'2011-asu'!$9:$9,0))))</f>
        <v>10.73</v>
      </c>
    </row>
    <row r="50" spans="1:5" x14ac:dyDescent="0.25">
      <c r="A50" s="30">
        <f t="shared" si="2"/>
        <v>16</v>
      </c>
      <c r="B50" s="30" t="str">
        <f>IF(A50="","",+INDEX('2011-asu'!$9:$9,1,$A50-1))</f>
        <v>2012-07-15-to-2012-10-14-pe-05</v>
      </c>
      <c r="C50" s="30" t="str">
        <f>IF(A50="","",+INDEX('2011-asu'!$9:$9,1,$A50))</f>
        <v>2012-07-15-to-2012-10-14-up-05</v>
      </c>
      <c r="D50" s="30">
        <f>IF(A50="","",+IF((INDEX('2011-asu'!$A$1:HO72,MATCH('BB+ and BB'!$C$1,'2011-asu'!$B:$B,0),MATCH(B50,'2011-asu'!$9:$9,0)))=0,"",(INDEX('2011-asu'!$A$1:HO72,MATCH('BB+ and BB'!$C$1,'2011-asu'!$B:$B,0),MATCH(B50,'2011-asu'!$9:$9,0)))))</f>
        <v>192</v>
      </c>
      <c r="E50" s="30">
        <f>IF(A50="","",IF(INDEX('2011-asu'!$A$1:HP72,MATCH('BB+ and BB'!$C$1,'2011-asu'!$B:$B,0),MATCH(C50,'2011-asu'!$9:$9,0))=0,"",+INDEX('2011-asu'!$A$1:HP72,MATCH('BB+ and BB'!$C$1,'2011-asu'!$B:$B,0),MATCH(C50,'2011-asu'!$9:$9,0))))</f>
        <v>10.91</v>
      </c>
    </row>
    <row r="51" spans="1:5" x14ac:dyDescent="0.25">
      <c r="A51" s="30">
        <f t="shared" si="2"/>
        <v>14</v>
      </c>
      <c r="B51" s="30" t="str">
        <f>IF(A51="","",+INDEX('2011-asu'!$9:$9,1,$A51-1))</f>
        <v>2012-04-15-to-2012-07-14-pe-05</v>
      </c>
      <c r="C51" s="30" t="str">
        <f>IF(A51="","",+INDEX('2011-asu'!$9:$9,1,$A51))</f>
        <v>2012-04-15-to-2012-07-14-up-05</v>
      </c>
      <c r="D51" s="30">
        <f>IF(A51="","",+IF((INDEX('2011-asu'!$A$1:HO73,MATCH('BB+ and BB'!$C$1,'2011-asu'!$B:$B,0),MATCH(B51,'2011-asu'!$9:$9,0)))=0,"",(INDEX('2011-asu'!$A$1:HO73,MATCH('BB+ and BB'!$C$1,'2011-asu'!$B:$B,0),MATCH(B51,'2011-asu'!$9:$9,0)))))</f>
        <v>188</v>
      </c>
      <c r="E51" s="30">
        <f>IF(A51="","",IF(INDEX('2011-asu'!$A$1:HP73,MATCH('BB+ and BB'!$C$1,'2011-asu'!$B:$B,0),MATCH(C51,'2011-asu'!$9:$9,0))=0,"",+INDEX('2011-asu'!$A$1:HP73,MATCH('BB+ and BB'!$C$1,'2011-asu'!$B:$B,0),MATCH(C51,'2011-asu'!$9:$9,0))))</f>
        <v>10.68</v>
      </c>
    </row>
    <row r="52" spans="1:5" x14ac:dyDescent="0.25">
      <c r="A52" s="30">
        <f t="shared" si="2"/>
        <v>12</v>
      </c>
      <c r="B52" s="30" t="str">
        <f>IF(A52="","",+INDEX('2011-asu'!$9:$9,1,$A52-1))</f>
        <v>2012-01-15-to-2012-04-14-pe-05</v>
      </c>
      <c r="C52" s="30" t="str">
        <f>IF(A52="","",+INDEX('2011-asu'!$9:$9,1,$A52))</f>
        <v>2012-01-15-to-2012-04-14-up-05</v>
      </c>
      <c r="D52" s="30">
        <f>IF(A52="","",+IF((INDEX('2011-asu'!$A$1:HO74,MATCH('BB+ and BB'!$C$1,'2011-asu'!$B:$B,0),MATCH(B52,'2011-asu'!$9:$9,0)))=0,"",(INDEX('2011-asu'!$A$1:HO74,MATCH('BB+ and BB'!$C$1,'2011-asu'!$B:$B,0),MATCH(B52,'2011-asu'!$9:$9,0)))))</f>
        <v>178</v>
      </c>
      <c r="E52" s="30">
        <f>IF(A52="","",IF(INDEX('2011-asu'!$A$1:HP74,MATCH('BB+ and BB'!$C$1,'2011-asu'!$B:$B,0),MATCH(C52,'2011-asu'!$9:$9,0))=0,"",+INDEX('2011-asu'!$A$1:HP74,MATCH('BB+ and BB'!$C$1,'2011-asu'!$B:$B,0),MATCH(C52,'2011-asu'!$9:$9,0))))</f>
        <v>10.09</v>
      </c>
    </row>
    <row r="53" spans="1:5" x14ac:dyDescent="0.25">
      <c r="A53" s="30">
        <f t="shared" si="2"/>
        <v>10</v>
      </c>
      <c r="B53" s="30" t="str">
        <f>IF(A53="","",+INDEX('2011-asu'!$9:$9,1,$A53-1))</f>
        <v>2011-10-15-to-2012-01-14-pe-05</v>
      </c>
      <c r="C53" s="30" t="str">
        <f>IF(A53="","",+INDEX('2011-asu'!$9:$9,1,$A53))</f>
        <v>2011-10-15-to-2012-01-14-up-05</v>
      </c>
      <c r="D53" s="30">
        <f>IF(A53="","",+IF((INDEX('2011-asu'!$A$1:HO75,MATCH('BB+ and BB'!$C$1,'2011-asu'!$B:$B,0),MATCH(B53,'2011-asu'!$9:$9,0)))=0,"",(INDEX('2011-asu'!$A$1:HO75,MATCH('BB+ and BB'!$C$1,'2011-asu'!$B:$B,0),MATCH(B53,'2011-asu'!$9:$9,0)))))</f>
        <v>162</v>
      </c>
      <c r="E53" s="30">
        <f>IF(A53="","",IF(INDEX('2011-asu'!$A$1:HP75,MATCH('BB+ and BB'!$C$1,'2011-asu'!$B:$B,0),MATCH(C53,'2011-asu'!$9:$9,0))=0,"",+INDEX('2011-asu'!$A$1:HP75,MATCH('BB+ and BB'!$C$1,'2011-asu'!$B:$B,0),MATCH(C53,'2011-asu'!$9:$9,0))))</f>
        <v>9.16</v>
      </c>
    </row>
    <row r="54" spans="1:5" x14ac:dyDescent="0.25">
      <c r="A54" s="30">
        <f t="shared" si="2"/>
        <v>8</v>
      </c>
      <c r="B54" s="30" t="str">
        <f>IF(A54="","",+INDEX('2011-asu'!$9:$9,1,$A54-1))</f>
        <v>2011-07-15-to-2011-10-14-pe-05</v>
      </c>
      <c r="C54" s="30" t="str">
        <f>IF(A54="","",+INDEX('2011-asu'!$9:$9,1,$A54))</f>
        <v>2011-07-15-to-2011-10-14-up-05</v>
      </c>
      <c r="D54" s="30">
        <f>IF(A54="","",+IF((INDEX('2011-asu'!$A$1:HO76,MATCH('BB+ and BB'!$C$1,'2011-asu'!$B:$B,0),MATCH(B54,'2011-asu'!$9:$9,0)))=0,"",(INDEX('2011-asu'!$A$1:HO76,MATCH('BB+ and BB'!$C$1,'2011-asu'!$B:$B,0),MATCH(B54,'2011-asu'!$9:$9,0)))))</f>
        <v>147</v>
      </c>
      <c r="E54" s="30">
        <f>IF(A54="","",IF(INDEX('2011-asu'!$A$1:HP76,MATCH('BB+ and BB'!$C$1,'2011-asu'!$B:$B,0),MATCH(C54,'2011-asu'!$9:$9,0))=0,"",+INDEX('2011-asu'!$A$1:HP76,MATCH('BB+ and BB'!$C$1,'2011-asu'!$B:$B,0),MATCH(C54,'2011-asu'!$9:$9,0))))</f>
        <v>8.3000000000000007</v>
      </c>
    </row>
    <row r="55" spans="1:5" x14ac:dyDescent="0.25">
      <c r="A55" s="30">
        <f t="shared" si="2"/>
        <v>6</v>
      </c>
      <c r="B55" s="30" t="str">
        <f>IF(A55="","",+INDEX('2011-asu'!$9:$9,1,$A55-1))</f>
        <v>2011-04-15-to-2011-07-14-pe-05</v>
      </c>
      <c r="C55" s="30" t="str">
        <f>IF(A55="","",+INDEX('2011-asu'!$9:$9,1,$A55))</f>
        <v>2011-04-15-to-2011-07-14-up-05</v>
      </c>
      <c r="D55" s="30">
        <f>IF(A55="","",+IF((INDEX('2011-asu'!$A$1:HO77,MATCH('BB+ and BB'!$C$1,'2011-asu'!$B:$B,0),MATCH(B55,'2011-asu'!$9:$9,0)))=0,"",(INDEX('2011-asu'!$A$1:HO77,MATCH('BB+ and BB'!$C$1,'2011-asu'!$B:$B,0),MATCH(B55,'2011-asu'!$9:$9,0)))))</f>
        <v>147</v>
      </c>
      <c r="E55" s="30">
        <f>IF(A55="","",IF(INDEX('2011-asu'!$A$1:HP77,MATCH('BB+ and BB'!$C$1,'2011-asu'!$B:$B,0),MATCH(C55,'2011-asu'!$9:$9,0))=0,"",+INDEX('2011-asu'!$A$1:HP77,MATCH('BB+ and BB'!$C$1,'2011-asu'!$B:$B,0),MATCH(C55,'2011-asu'!$9:$9,0))))</f>
        <v>8.3000000000000007</v>
      </c>
    </row>
    <row r="56" spans="1:5" x14ac:dyDescent="0.25">
      <c r="A56" s="30">
        <f t="shared" si="2"/>
        <v>4</v>
      </c>
      <c r="B56" s="30" t="str">
        <f>IF(A56="","",+INDEX('2011-asu'!$9:$9,1,$A56-1))</f>
        <v>2011-02-01-to-2011-04-14-pe-05</v>
      </c>
      <c r="C56" s="30" t="str">
        <f>IF(A56="","",+INDEX('2011-asu'!$9:$9,1,$A56))</f>
        <v>2011-02-01-to-2011-04-14-up-05</v>
      </c>
      <c r="D56" s="30">
        <f>IF(A56="","",+IF((INDEX('2011-asu'!$A$1:HO78,MATCH('BB+ and BB'!$C$1,'2011-asu'!$B:$B,0),MATCH(B56,'2011-asu'!$9:$9,0)))=0,"",(INDEX('2011-asu'!$A$1:HO78,MATCH('BB+ and BB'!$C$1,'2011-asu'!$B:$B,0),MATCH(B56,'2011-asu'!$9:$9,0)))))</f>
        <v>184</v>
      </c>
      <c r="E56" s="30">
        <f>IF(A56="","",IF(INDEX('2011-asu'!$A$1:HP78,MATCH('BB+ and BB'!$C$1,'2011-asu'!$B:$B,0),MATCH(C56,'2011-asu'!$9:$9,0))=0,"",+INDEX('2011-asu'!$A$1:HP78,MATCH('BB+ and BB'!$C$1,'2011-asu'!$B:$B,0),MATCH(C56,'2011-asu'!$9:$9,0))))</f>
        <v>10.44</v>
      </c>
    </row>
    <row r="57" spans="1:5" x14ac:dyDescent="0.25">
      <c r="A57" s="30" t="str">
        <f t="shared" si="2"/>
        <v/>
      </c>
      <c r="B57" s="30" t="str">
        <f>IF(A57="","",+INDEX('2011-asu'!$9:$9,1,$A57-1))</f>
        <v/>
      </c>
      <c r="C57" s="30" t="str">
        <f>IF(A57="","",+INDEX('2011-asu'!$9:$9,1,$A57))</f>
        <v/>
      </c>
      <c r="D57" s="30" t="str">
        <f>IF(A57="","",+IF((INDEX('2011-asu'!$A$1:HO79,MATCH('BB+ and BB'!$C$1,'2011-asu'!$B:$B,0),MATCH(B57,'2011-asu'!$9:$9,0)))=0,"",(INDEX('2011-asu'!$A$1:HO79,MATCH('BB+ and BB'!$C$1,'2011-asu'!$B:$B,0),MATCH(B57,'2011-asu'!$9:$9,0)))))</f>
        <v/>
      </c>
      <c r="E57" s="30" t="str">
        <f>IF(A57="","",IF(INDEX('2011-asu'!$A$1:HP79,MATCH('BB+ and BB'!$C$1,'2011-asu'!$B:$B,0),MATCH(C57,'2011-asu'!$9:$9,0))=0,"",+INDEX('2011-asu'!$A$1:HP79,MATCH('BB+ and BB'!$C$1,'2011-asu'!$B:$B,0),MATCH(C57,'2011-asu'!$9:$9,0))))</f>
        <v/>
      </c>
    </row>
    <row r="58" spans="1:5" x14ac:dyDescent="0.25">
      <c r="A58" s="30" t="str">
        <f t="shared" si="2"/>
        <v/>
      </c>
      <c r="B58" s="30" t="str">
        <f>IF(A58="","",+INDEX('2011-asu'!$9:$9,1,$A58-1))</f>
        <v/>
      </c>
      <c r="C58" s="30" t="str">
        <f>IF(A58="","",+INDEX('2011-asu'!$9:$9,1,$A58))</f>
        <v/>
      </c>
      <c r="D58" s="30" t="str">
        <f>IF(A58="","",+IF((INDEX('2011-asu'!$A$1:HO80,MATCH('BB+ and BB'!$C$1,'2011-asu'!$B:$B,0),MATCH(B58,'2011-asu'!$9:$9,0)))=0,"",(INDEX('2011-asu'!$A$1:HO80,MATCH('BB+ and BB'!$C$1,'2011-asu'!$B:$B,0),MATCH(B58,'2011-asu'!$9:$9,0)))))</f>
        <v/>
      </c>
      <c r="E58" s="30" t="str">
        <f>IF(A58="","",IF(INDEX('2011-asu'!$A$1:HP80,MATCH('BB+ and BB'!$C$1,'2011-asu'!$B:$B,0),MATCH(C58,'2011-asu'!$9:$9,0))=0,"",+INDEX('2011-asu'!$A$1:HP80,MATCH('BB+ and BB'!$C$1,'2011-asu'!$B:$B,0),MATCH(C58,'2011-asu'!$9:$9,0))))</f>
        <v/>
      </c>
    </row>
    <row r="59" spans="1:5" x14ac:dyDescent="0.25">
      <c r="A59" s="30" t="str">
        <f t="shared" si="2"/>
        <v/>
      </c>
      <c r="B59" s="30" t="str">
        <f>IF(A59="","",+INDEX('2011-asu'!$9:$9,1,$A59-1))</f>
        <v/>
      </c>
      <c r="C59" s="30" t="str">
        <f>IF(A59="","",+INDEX('2011-asu'!$9:$9,1,$A59))</f>
        <v/>
      </c>
      <c r="D59" s="30" t="str">
        <f>IF(A59="","",+IF((INDEX('2011-asu'!$A$1:HO81,MATCH('BB+ and BB'!$C$1,'2011-asu'!$B:$B,0),MATCH(B59,'2011-asu'!$9:$9,0)))=0,"",(INDEX('2011-asu'!$A$1:HO81,MATCH('BB+ and BB'!$C$1,'2011-asu'!$B:$B,0),MATCH(B59,'2011-asu'!$9:$9,0)))))</f>
        <v/>
      </c>
      <c r="E59" s="30" t="str">
        <f>IF(A59="","",IF(INDEX('2011-asu'!$A$1:HP81,MATCH('BB+ and BB'!$C$1,'2011-asu'!$B:$B,0),MATCH(C59,'2011-asu'!$9:$9,0))=0,"",+INDEX('2011-asu'!$A$1:HP81,MATCH('BB+ and BB'!$C$1,'2011-asu'!$B:$B,0),MATCH(C59,'2011-asu'!$9:$9,0))))</f>
        <v/>
      </c>
    </row>
    <row r="60" spans="1:5" x14ac:dyDescent="0.25">
      <c r="A60" s="30" t="str">
        <f t="shared" si="2"/>
        <v/>
      </c>
      <c r="B60" s="30" t="str">
        <f>IF(A60="","",+INDEX('2011-asu'!$9:$9,1,$A60-1))</f>
        <v/>
      </c>
      <c r="C60" s="30" t="str">
        <f>IF(A60="","",+INDEX('2011-asu'!$9:$9,1,$A60))</f>
        <v/>
      </c>
      <c r="D60" s="30" t="str">
        <f>IF(A60="","",+IF((INDEX('2011-asu'!$A$1:HO82,MATCH('BB+ and BB'!$C$1,'2011-asu'!$B:$B,0),MATCH(B60,'2011-asu'!$9:$9,0)))=0,"",(INDEX('2011-asu'!$A$1:HO82,MATCH('BB+ and BB'!$C$1,'2011-asu'!$B:$B,0),MATCH(B60,'2011-asu'!$9:$9,0)))))</f>
        <v/>
      </c>
      <c r="E60" s="30" t="str">
        <f>IF(A60="","",IF(INDEX('2011-asu'!$A$1:HP82,MATCH('BB+ and BB'!$C$1,'2011-asu'!$B:$B,0),MATCH(C60,'2011-asu'!$9:$9,0))=0,"",+INDEX('2011-asu'!$A$1:HP82,MATCH('BB+ and BB'!$C$1,'2011-asu'!$B:$B,0),MATCH(C60,'2011-asu'!$9:$9,0))))</f>
        <v/>
      </c>
    </row>
    <row r="61" spans="1:5" x14ac:dyDescent="0.25">
      <c r="A61" s="30" t="str">
        <f t="shared" si="2"/>
        <v/>
      </c>
      <c r="B61" s="30" t="str">
        <f>IF(A61="","",+INDEX('2011-asu'!$9:$9,1,$A61-1))</f>
        <v/>
      </c>
      <c r="C61" s="30" t="str">
        <f>IF(A61="","",+INDEX('2011-asu'!$9:$9,1,$A61))</f>
        <v/>
      </c>
      <c r="D61" s="30" t="str">
        <f>IF(A61="","",+IF((INDEX('2011-asu'!$A$1:HO83,MATCH('BB+ and BB'!$C$1,'2011-asu'!$B:$B,0),MATCH(B61,'2011-asu'!$9:$9,0)))=0,"",(INDEX('2011-asu'!$A$1:HO83,MATCH('BB+ and BB'!$C$1,'2011-asu'!$B:$B,0),MATCH(B61,'2011-asu'!$9:$9,0)))))</f>
        <v/>
      </c>
      <c r="E61" s="30" t="str">
        <f>IF(A61="","",IF(INDEX('2011-asu'!$A$1:HP83,MATCH('BB+ and BB'!$C$1,'2011-asu'!$B:$B,0),MATCH(C61,'2011-asu'!$9:$9,0))=0,"",+INDEX('2011-asu'!$A$1:HP83,MATCH('BB+ and BB'!$C$1,'2011-asu'!$B:$B,0),MATCH(C61,'2011-asu'!$9:$9,0))))</f>
        <v/>
      </c>
    </row>
    <row r="62" spans="1:5" x14ac:dyDescent="0.25">
      <c r="A62" s="30" t="str">
        <f t="shared" si="2"/>
        <v/>
      </c>
      <c r="B62" s="30" t="str">
        <f>IF(A62="","",+INDEX('2011-asu'!$9:$9,1,$A62-1))</f>
        <v/>
      </c>
      <c r="C62" s="30" t="str">
        <f>IF(A62="","",+INDEX('2011-asu'!$9:$9,1,$A62))</f>
        <v/>
      </c>
      <c r="D62" s="30" t="str">
        <f>IF(A62="","",+IF((INDEX('2011-asu'!$A$1:HO84,MATCH('BB+ and BB'!$C$1,'2011-asu'!$B:$B,0),MATCH(B62,'2011-asu'!$9:$9,0)))=0,"",(INDEX('2011-asu'!$A$1:HO84,MATCH('BB+ and BB'!$C$1,'2011-asu'!$B:$B,0),MATCH(B62,'2011-asu'!$9:$9,0)))))</f>
        <v/>
      </c>
      <c r="E62" s="30" t="str">
        <f>IF(A62="","",IF(INDEX('2011-asu'!$A$1:HP84,MATCH('BB+ and BB'!$C$1,'2011-asu'!$B:$B,0),MATCH(C62,'2011-asu'!$9:$9,0))=0,"",+INDEX('2011-asu'!$A$1:HP84,MATCH('BB+ and BB'!$C$1,'2011-asu'!$B:$B,0),MATCH(C62,'2011-asu'!$9:$9,0))))</f>
        <v/>
      </c>
    </row>
    <row r="63" spans="1:5" x14ac:dyDescent="0.25">
      <c r="A63" s="30" t="str">
        <f t="shared" si="2"/>
        <v/>
      </c>
      <c r="B63" s="30" t="str">
        <f>IF(A63="","",+INDEX('2011-asu'!$9:$9,1,$A63-1))</f>
        <v/>
      </c>
      <c r="C63" s="30" t="str">
        <f>IF(A63="","",+INDEX('2011-asu'!$9:$9,1,$A63))</f>
        <v/>
      </c>
      <c r="D63" s="30" t="str">
        <f>IF(A63="","",+IF((INDEX('2011-asu'!$A$1:HO85,MATCH('BB+ and BB'!$C$1,'2011-asu'!$B:$B,0),MATCH(B63,'2011-asu'!$9:$9,0)))=0,"",(INDEX('2011-asu'!$A$1:HO85,MATCH('BB+ and BB'!$C$1,'2011-asu'!$B:$B,0),MATCH(B63,'2011-asu'!$9:$9,0)))))</f>
        <v/>
      </c>
      <c r="E63" s="30" t="str">
        <f>IF(A63="","",IF(INDEX('2011-asu'!$A$1:HP85,MATCH('BB+ and BB'!$C$1,'2011-asu'!$B:$B,0),MATCH(C63,'2011-asu'!$9:$9,0))=0,"",+INDEX('2011-asu'!$A$1:HP85,MATCH('BB+ and BB'!$C$1,'2011-asu'!$B:$B,0),MATCH(C63,'2011-asu'!$9:$9,0))))</f>
        <v/>
      </c>
    </row>
    <row r="64" spans="1:5" x14ac:dyDescent="0.25">
      <c r="A64" s="30" t="str">
        <f t="shared" si="2"/>
        <v/>
      </c>
      <c r="B64" s="30" t="str">
        <f>IF(A64="","",+INDEX('2011-asu'!$9:$9,1,$A64-1))</f>
        <v/>
      </c>
      <c r="C64" s="30" t="str">
        <f>IF(A64="","",+INDEX('2011-asu'!$9:$9,1,$A64))</f>
        <v/>
      </c>
      <c r="D64" s="30" t="str">
        <f>IF(A64="","",+IF((INDEX('2011-asu'!$A$1:HO86,MATCH('BB+ and BB'!$C$1,'2011-asu'!$B:$B,0),MATCH(B64,'2011-asu'!$9:$9,0)))=0,"",(INDEX('2011-asu'!$A$1:HO86,MATCH('BB+ and BB'!$C$1,'2011-asu'!$B:$B,0),MATCH(B64,'2011-asu'!$9:$9,0)))))</f>
        <v/>
      </c>
      <c r="E64" s="30" t="str">
        <f>IF(A64="","",IF(INDEX('2011-asu'!$A$1:HP86,MATCH('BB+ and BB'!$C$1,'2011-asu'!$B:$B,0),MATCH(C64,'2011-asu'!$9:$9,0))=0,"",+INDEX('2011-asu'!$A$1:HP86,MATCH('BB+ and BB'!$C$1,'2011-asu'!$B:$B,0),MATCH(C64,'2011-asu'!$9:$9,0))))</f>
        <v/>
      </c>
    </row>
    <row r="65" spans="1:5" x14ac:dyDescent="0.25">
      <c r="A65" s="30" t="str">
        <f t="shared" si="2"/>
        <v/>
      </c>
      <c r="B65" s="30" t="str">
        <f>IF(A65="","",+INDEX('2011-asu'!$9:$9,1,$A65-1))</f>
        <v/>
      </c>
      <c r="C65" s="30" t="str">
        <f>IF(A65="","",+INDEX('2011-asu'!$9:$9,1,$A65))</f>
        <v/>
      </c>
      <c r="D65" s="30" t="str">
        <f>IF(A65="","",+IF((INDEX('2011-asu'!$A$1:HO87,MATCH('BB+ and BB'!$C$1,'2011-asu'!$B:$B,0),MATCH(B65,'2011-asu'!$9:$9,0)))=0,"",(INDEX('2011-asu'!$A$1:HO87,MATCH('BB+ and BB'!$C$1,'2011-asu'!$B:$B,0),MATCH(B65,'2011-asu'!$9:$9,0)))))</f>
        <v/>
      </c>
      <c r="E65" s="30" t="str">
        <f>IF(A65="","",IF(INDEX('2011-asu'!$A$1:HP87,MATCH('BB+ and BB'!$C$1,'2011-asu'!$B:$B,0),MATCH(C65,'2011-asu'!$9:$9,0))=0,"",+INDEX('2011-asu'!$A$1:HP87,MATCH('BB+ and BB'!$C$1,'2011-asu'!$B:$B,0),MATCH(C65,'2011-asu'!$9:$9,0))))</f>
        <v/>
      </c>
    </row>
    <row r="66" spans="1:5" x14ac:dyDescent="0.25">
      <c r="A66" s="30" t="str">
        <f t="shared" si="2"/>
        <v/>
      </c>
      <c r="B66" s="30" t="str">
        <f>IF(A66="","",+INDEX('2011-asu'!$9:$9,1,$A66-1))</f>
        <v/>
      </c>
      <c r="C66" s="30" t="str">
        <f>IF(A66="","",+INDEX('2011-asu'!$9:$9,1,$A66))</f>
        <v/>
      </c>
      <c r="D66" s="30" t="str">
        <f>IF(A66="","",+IF((INDEX('2011-asu'!$A$1:HO88,MATCH('BB+ and BB'!$C$1,'2011-asu'!$B:$B,0),MATCH(B66,'2011-asu'!$9:$9,0)))=0,"",(INDEX('2011-asu'!$A$1:HO88,MATCH('BB+ and BB'!$C$1,'2011-asu'!$B:$B,0),MATCH(B66,'2011-asu'!$9:$9,0)))))</f>
        <v/>
      </c>
      <c r="E66" s="30" t="str">
        <f>IF(A66="","",IF(INDEX('2011-asu'!$A$1:HP88,MATCH('BB+ and BB'!$C$1,'2011-asu'!$B:$B,0),MATCH(C66,'2011-asu'!$9:$9,0))=0,"",+INDEX('2011-asu'!$A$1:HP88,MATCH('BB+ and BB'!$C$1,'2011-asu'!$B:$B,0),MATCH(C66,'2011-asu'!$9:$9,0))))</f>
        <v/>
      </c>
    </row>
    <row r="67" spans="1:5" x14ac:dyDescent="0.25">
      <c r="A67" s="30" t="str">
        <f t="shared" si="2"/>
        <v/>
      </c>
      <c r="B67" s="30" t="str">
        <f>IF(A67="","",+INDEX('2011-asu'!$9:$9,1,$A67-1))</f>
        <v/>
      </c>
      <c r="C67" s="30" t="str">
        <f>IF(A67="","",+INDEX('2011-asu'!$9:$9,1,$A67))</f>
        <v/>
      </c>
      <c r="D67" s="30" t="str">
        <f>IF(A67="","",+IF((INDEX('2011-asu'!$A$1:HO89,MATCH('BB+ and BB'!$C$1,'2011-asu'!$B:$B,0),MATCH(B67,'2011-asu'!$9:$9,0)))=0,"",(INDEX('2011-asu'!$A$1:HO89,MATCH('BB+ and BB'!$C$1,'2011-asu'!$B:$B,0),MATCH(B67,'2011-asu'!$9:$9,0)))))</f>
        <v/>
      </c>
      <c r="E67" s="30" t="str">
        <f>IF(A67="","",IF(INDEX('2011-asu'!$A$1:HP89,MATCH('BB+ and BB'!$C$1,'2011-asu'!$B:$B,0),MATCH(C67,'2011-asu'!$9:$9,0))=0,"",+INDEX('2011-asu'!$A$1:HP89,MATCH('BB+ and BB'!$C$1,'2011-asu'!$B:$B,0),MATCH(C67,'2011-asu'!$9:$9,0))))</f>
        <v/>
      </c>
    </row>
    <row r="68" spans="1:5" x14ac:dyDescent="0.25">
      <c r="A68" s="30" t="str">
        <f t="shared" si="2"/>
        <v/>
      </c>
      <c r="B68" s="30" t="str">
        <f>IF(A68="","",+INDEX('2011-asu'!$9:$9,1,$A68-1))</f>
        <v/>
      </c>
      <c r="C68" s="30" t="str">
        <f>IF(A68="","",+INDEX('2011-asu'!$9:$9,1,$A68))</f>
        <v/>
      </c>
      <c r="D68" s="30" t="str">
        <f>IF(A68="","",+IF((INDEX('2011-asu'!$A$1:HO90,MATCH('BB+ and BB'!$C$1,'2011-asu'!$B:$B,0),MATCH(B68,'2011-asu'!$9:$9,0)))=0,"",(INDEX('2011-asu'!$A$1:HO90,MATCH('BB+ and BB'!$C$1,'2011-asu'!$B:$B,0),MATCH(B68,'2011-asu'!$9:$9,0)))))</f>
        <v/>
      </c>
      <c r="E68" s="30" t="str">
        <f>IF(A68="","",IF(INDEX('2011-asu'!$A$1:HP90,MATCH('BB+ and BB'!$C$1,'2011-asu'!$B:$B,0),MATCH(C68,'2011-asu'!$9:$9,0))=0,"",+INDEX('2011-asu'!$A$1:HP90,MATCH('BB+ and BB'!$C$1,'2011-asu'!$B:$B,0),MATCH(C68,'2011-asu'!$9:$9,0))))</f>
        <v/>
      </c>
    </row>
    <row r="69" spans="1:5" x14ac:dyDescent="0.25">
      <c r="A69" s="30" t="str">
        <f t="shared" si="2"/>
        <v/>
      </c>
      <c r="B69" s="30" t="str">
        <f>IF(A69="","",+INDEX('2011-asu'!$9:$9,1,$A69-1))</f>
        <v/>
      </c>
      <c r="C69" s="30" t="str">
        <f>IF(A69="","",+INDEX('2011-asu'!$9:$9,1,$A69))</f>
        <v/>
      </c>
      <c r="D69" s="30" t="str">
        <f>IF(A69="","",+IF((INDEX('2011-asu'!$A$1:HO91,MATCH('BB+ and BB'!$C$1,'2011-asu'!$B:$B,0),MATCH(B69,'2011-asu'!$9:$9,0)))=0,"",(INDEX('2011-asu'!$A$1:HO91,MATCH('BB+ and BB'!$C$1,'2011-asu'!$B:$B,0),MATCH(B69,'2011-asu'!$9:$9,0)))))</f>
        <v/>
      </c>
      <c r="E69" s="30" t="str">
        <f>IF(A69="","",IF(INDEX('2011-asu'!$A$1:HP91,MATCH('BB+ and BB'!$C$1,'2011-asu'!$B:$B,0),MATCH(C69,'2011-asu'!$9:$9,0))=0,"",+INDEX('2011-asu'!$A$1:HP91,MATCH('BB+ and BB'!$C$1,'2011-asu'!$B:$B,0),MATCH(C69,'2011-asu'!$9:$9,0))))</f>
        <v/>
      </c>
    </row>
    <row r="70" spans="1:5" x14ac:dyDescent="0.25">
      <c r="A70" s="30" t="str">
        <f t="shared" si="2"/>
        <v/>
      </c>
      <c r="B70" s="30" t="str">
        <f>IF(A70="","",+INDEX('2011-asu'!$9:$9,1,$A70-1))</f>
        <v/>
      </c>
      <c r="C70" s="30" t="str">
        <f>IF(A70="","",+INDEX('2011-asu'!$9:$9,1,$A70))</f>
        <v/>
      </c>
      <c r="D70" s="30" t="str">
        <f>IF(A70="","",+IF((INDEX('2011-asu'!$A$1:HO92,MATCH('BB+ and BB'!$C$1,'2011-asu'!$B:$B,0),MATCH(B70,'2011-asu'!$9:$9,0)))=0,"",(INDEX('2011-asu'!$A$1:HO92,MATCH('BB+ and BB'!$C$1,'2011-asu'!$B:$B,0),MATCH(B70,'2011-asu'!$9:$9,0)))))</f>
        <v/>
      </c>
      <c r="E70" s="30" t="str">
        <f>IF(A70="","",IF(INDEX('2011-asu'!$A$1:HP92,MATCH('BB+ and BB'!$C$1,'2011-asu'!$B:$B,0),MATCH(C70,'2011-asu'!$9:$9,0))=0,"",+INDEX('2011-asu'!$A$1:HP92,MATCH('BB+ and BB'!$C$1,'2011-asu'!$B:$B,0),MATCH(C70,'2011-asu'!$9:$9,0))))</f>
        <v/>
      </c>
    </row>
  </sheetData>
  <autoFilter ref="B3:E3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70"/>
  <sheetViews>
    <sheetView workbookViewId="0">
      <selection activeCell="B4" sqref="B4"/>
    </sheetView>
  </sheetViews>
  <sheetFormatPr defaultColWidth="8.88671875" defaultRowHeight="13.8" x14ac:dyDescent="0.25"/>
  <cols>
    <col min="1" max="1" width="8.33203125" style="30" customWidth="1"/>
    <col min="2" max="3" width="30.5546875" style="30" customWidth="1"/>
    <col min="4" max="4" width="29.109375" style="30" customWidth="1"/>
    <col min="5" max="5" width="11.5546875" style="30" customWidth="1"/>
    <col min="6" max="16384" width="8.88671875" style="30"/>
  </cols>
  <sheetData>
    <row r="1" spans="1:5" ht="22.2" customHeight="1" x14ac:dyDescent="0.25">
      <c r="A1" s="30">
        <f>MATCH(MAX('2011-asu'!6:6),'2011-asu'!6:6,0)</f>
        <v>108</v>
      </c>
      <c r="B1" s="30" t="s">
        <v>11</v>
      </c>
      <c r="C1" s="31" t="s">
        <v>14</v>
      </c>
      <c r="D1" s="32" t="s">
        <v>10</v>
      </c>
      <c r="E1" s="33" t="str">
        <f ca="1">+INDIRECT(CONCATENATE("'2011-asu'!A",+MATCH($C$1,'2011-asu'!$B$1:$B$18,0)))</f>
        <v>3 (BB-)</v>
      </c>
    </row>
    <row r="3" spans="1:5" ht="43.2" customHeight="1" x14ac:dyDescent="0.25">
      <c r="B3" s="30" t="s">
        <v>23</v>
      </c>
      <c r="C3" s="30" t="s">
        <v>24</v>
      </c>
      <c r="D3" s="29" t="s">
        <v>8</v>
      </c>
      <c r="E3" s="29" t="s">
        <v>9</v>
      </c>
    </row>
    <row r="4" spans="1:5" x14ac:dyDescent="0.25">
      <c r="A4" s="30">
        <f>+A1</f>
        <v>108</v>
      </c>
      <c r="B4" s="30" t="str">
        <f>+INDEX('2011-asu'!$9:$9,1,$A4-1)</f>
        <v>2024-01-15-to-2024-04-14-pe-05</v>
      </c>
      <c r="C4" s="30" t="str">
        <f>+INDEX('2011-asu'!$9:$9,1,$A4)</f>
        <v>2024-01-15-to-2024-04-14-up-05</v>
      </c>
      <c r="D4" s="30">
        <f>+IF((INDEX('2011-asu'!$A$1:HO26,MATCH('BB-'!$C$1,'2011-asu'!$B:$B,0),MATCH(B4,'2011-asu'!$9:$9,0)))=0,"",(INDEX('2011-asu'!$A$1:HO26,MATCH('BB-'!$C$1,'2011-asu'!$B:$B,0),MATCH(B4,'2011-asu'!$9:$9,0))))</f>
        <v>147</v>
      </c>
      <c r="E4" s="30">
        <f>IF(INDEX('2011-asu'!$A$1:HP26,MATCH('BB-'!$C$1,'2011-asu'!$B:$B,0),MATCH(C4,'2011-asu'!$9:$9,0))=0,"",+INDEX('2011-asu'!$A$1:HP26,MATCH('BB-'!$C$1,'2011-asu'!$B:$B,0),MATCH(C4,'2011-asu'!$9:$9,0)))</f>
        <v>8.3000000000000007</v>
      </c>
    </row>
    <row r="5" spans="1:5" x14ac:dyDescent="0.25">
      <c r="A5" s="30">
        <f t="shared" ref="A5:A37" si="0">IF(OR(A4=4,A4=""),"",+A4-2)</f>
        <v>106</v>
      </c>
      <c r="B5" s="30" t="str">
        <f>IF(A5="","",+INDEX('2011-asu'!$9:$9,1,$A5-1))</f>
        <v>2023-10-15-to-2024-01-14-pe-05</v>
      </c>
      <c r="C5" s="30" t="str">
        <f>IF(A5="","",+INDEX('2011-asu'!$9:$9,1,$A5))</f>
        <v>2023-10-15-to-2024-01-14-up-05</v>
      </c>
      <c r="D5" s="30">
        <f>IF(A5="","",+IF((INDEX('2011-asu'!$A$1:HO27,MATCH('BB-'!$C$1,'2011-asu'!$B:$B,0),MATCH(B5,'2011-asu'!$9:$9,0)))=0,"",(INDEX('2011-asu'!$A$1:HO27,MATCH('BB-'!$C$1,'2011-asu'!$B:$B,0),MATCH(B5,'2011-asu'!$9:$9,0)))))</f>
        <v>147</v>
      </c>
      <c r="E5" s="30">
        <f>IF(A5="","",IF(INDEX('2011-asu'!$A$1:HP27,MATCH('BB-'!$C$1,'2011-asu'!$B:$B,0),MATCH(C5,'2011-asu'!$9:$9,0))=0,"",+INDEX('2011-asu'!$A$1:HP27,MATCH('BB-'!$C$1,'2011-asu'!$B:$B,0),MATCH(C5,'2011-asu'!$9:$9,0))))</f>
        <v>8.3000000000000007</v>
      </c>
    </row>
    <row r="6" spans="1:5" x14ac:dyDescent="0.25">
      <c r="A6" s="30">
        <f t="shared" si="0"/>
        <v>104</v>
      </c>
      <c r="B6" s="30" t="str">
        <f>IF(A6="","",+INDEX('2011-asu'!$9:$9,1,$A6-1))</f>
        <v>2023-07-15-to-2023-10-14-pe-05</v>
      </c>
      <c r="C6" s="30" t="str">
        <f>IF(A6="","",+INDEX('2011-asu'!$9:$9,1,$A6))</f>
        <v>2023-07-15-to-2023-10-14-up-05</v>
      </c>
      <c r="D6" s="30">
        <f>IF(A6="","",+IF((INDEX('2011-asu'!$A$1:HO28,MATCH('BB-'!$C$1,'2011-asu'!$B:$B,0),MATCH(B6,'2011-asu'!$9:$9,0)))=0,"",(INDEX('2011-asu'!$A$1:HO28,MATCH('BB-'!$C$1,'2011-asu'!$B:$B,0),MATCH(B6,'2011-asu'!$9:$9,0)))))</f>
        <v>156</v>
      </c>
      <c r="E6" s="30">
        <f>IF(A6="","",IF(INDEX('2011-asu'!$A$1:HP28,MATCH('BB-'!$C$1,'2011-asu'!$B:$B,0),MATCH(C6,'2011-asu'!$9:$9,0))=0,"",+INDEX('2011-asu'!$A$1:HP28,MATCH('BB-'!$C$1,'2011-asu'!$B:$B,0),MATCH(C6,'2011-asu'!$9:$9,0))))</f>
        <v>8.82</v>
      </c>
    </row>
    <row r="7" spans="1:5" x14ac:dyDescent="0.25">
      <c r="A7" s="30">
        <f t="shared" si="0"/>
        <v>102</v>
      </c>
      <c r="B7" s="30" t="str">
        <f>IF(A7="","",+INDEX('2011-asu'!$9:$9,1,$A7-1))</f>
        <v>2023-04-15-to-2023-07-14-pe-05</v>
      </c>
      <c r="C7" s="30" t="str">
        <f>IF(A7="","",+INDEX('2011-asu'!$9:$9,1,$A7))</f>
        <v>2023-04-15-to-2023-07-14-up-05</v>
      </c>
      <c r="D7" s="30">
        <f>IF(A7="","",+IF((INDEX('2011-asu'!$A$1:HO29,MATCH('BB-'!$C$1,'2011-asu'!$B:$B,0),MATCH(B7,'2011-asu'!$9:$9,0)))=0,"",(INDEX('2011-asu'!$A$1:HO29,MATCH('BB-'!$C$1,'2011-asu'!$B:$B,0),MATCH(B7,'2011-asu'!$9:$9,0)))))</f>
        <v>156</v>
      </c>
      <c r="E7" s="30">
        <f>IF(A7="","",IF(INDEX('2011-asu'!$A$1:HP29,MATCH('BB-'!$C$1,'2011-asu'!$B:$B,0),MATCH(C7,'2011-asu'!$9:$9,0))=0,"",+INDEX('2011-asu'!$A$1:HP29,MATCH('BB-'!$C$1,'2011-asu'!$B:$B,0),MATCH(C7,'2011-asu'!$9:$9,0))))</f>
        <v>8.82</v>
      </c>
    </row>
    <row r="8" spans="1:5" x14ac:dyDescent="0.25">
      <c r="A8" s="30">
        <f t="shared" si="0"/>
        <v>100</v>
      </c>
      <c r="B8" s="30" t="str">
        <f>IF(A8="","",+INDEX('2011-asu'!$9:$9,1,$A8-1))</f>
        <v>2023-01-15-to-2023-04-14-pe-05</v>
      </c>
      <c r="C8" s="30" t="str">
        <f>IF(A8="","",+INDEX('2011-asu'!$9:$9,1,$A8))</f>
        <v>2023-01-15-to-2023-04-14-up-05</v>
      </c>
      <c r="D8" s="30">
        <f>IF(A8="","",+IF((INDEX('2011-asu'!$A$1:HO30,MATCH('BB-'!$C$1,'2011-asu'!$B:$B,0),MATCH(B8,'2011-asu'!$9:$9,0)))=0,"",(INDEX('2011-asu'!$A$1:HO30,MATCH('BB-'!$C$1,'2011-asu'!$B:$B,0),MATCH(B8,'2011-asu'!$9:$9,0)))))</f>
        <v>164</v>
      </c>
      <c r="E8" s="30">
        <f>IF(A8="","",IF(INDEX('2011-asu'!$A$1:HP30,MATCH('BB-'!$C$1,'2011-asu'!$B:$B,0),MATCH(C8,'2011-asu'!$9:$9,0))=0,"",+INDEX('2011-asu'!$A$1:HP30,MATCH('BB-'!$C$1,'2011-asu'!$B:$B,0),MATCH(C8,'2011-asu'!$9:$9,0))))</f>
        <v>9.2799999999999994</v>
      </c>
    </row>
    <row r="9" spans="1:5" x14ac:dyDescent="0.25">
      <c r="A9" s="30">
        <f t="shared" si="0"/>
        <v>98</v>
      </c>
      <c r="B9" s="30" t="str">
        <f>IF(A9="","",+INDEX('2011-asu'!$9:$9,1,$A9-1))</f>
        <v>2022-10-15-to-2023-01-14-pe-05</v>
      </c>
      <c r="C9" s="30" t="str">
        <f>IF(A9="","",+INDEX('2011-asu'!$9:$9,1,$A9))</f>
        <v>2022-10-15-to-2023-01-14-up-05</v>
      </c>
      <c r="D9" s="30">
        <f>IF(A9="","",+IF((INDEX('2011-asu'!$A$1:HO31,MATCH('BB-'!$C$1,'2011-asu'!$B:$B,0),MATCH(B9,'2011-asu'!$9:$9,0)))=0,"",(INDEX('2011-asu'!$A$1:HO31,MATCH('BB-'!$C$1,'2011-asu'!$B:$B,0),MATCH(B9,'2011-asu'!$9:$9,0)))))</f>
        <v>171</v>
      </c>
      <c r="E9" s="30">
        <f>IF(A9="","",IF(INDEX('2011-asu'!$A$1:HP31,MATCH('BB-'!$C$1,'2011-asu'!$B:$B,0),MATCH(C9,'2011-asu'!$9:$9,0))=0,"",+INDEX('2011-asu'!$A$1:HP31,MATCH('BB-'!$C$1,'2011-asu'!$B:$B,0),MATCH(C9,'2011-asu'!$9:$9,0))))</f>
        <v>9.69</v>
      </c>
    </row>
    <row r="10" spans="1:5" x14ac:dyDescent="0.25">
      <c r="A10" s="30">
        <f t="shared" si="0"/>
        <v>96</v>
      </c>
      <c r="B10" s="30" t="str">
        <f>IF(A10="","",+INDEX('2011-asu'!$9:$9,1,$A10-1))</f>
        <v>2022-07-15-to-2022-10-14-pe-05</v>
      </c>
      <c r="C10" s="30" t="str">
        <f>IF(A10="","",+INDEX('2011-asu'!$9:$9,1,$A10))</f>
        <v>2022-07-15-to-2022-10-14-up-05</v>
      </c>
      <c r="D10" s="30">
        <f>IF(A10="","",+IF((INDEX('2011-asu'!$A$1:HO32,MATCH('BB-'!$C$1,'2011-asu'!$B:$B,0),MATCH(B10,'2011-asu'!$9:$9,0)))=0,"",(INDEX('2011-asu'!$A$1:HO32,MATCH('BB-'!$C$1,'2011-asu'!$B:$B,0),MATCH(B10,'2011-asu'!$9:$9,0)))))</f>
        <v>160</v>
      </c>
      <c r="E10" s="30">
        <f>IF(A10="","",IF(INDEX('2011-asu'!$A$1:HP32,MATCH('BB-'!$C$1,'2011-asu'!$B:$B,0),MATCH(C10,'2011-asu'!$9:$9,0))=0,"",+INDEX('2011-asu'!$A$1:HP32,MATCH('BB-'!$C$1,'2011-asu'!$B:$B,0),MATCH(C10,'2011-asu'!$9:$9,0))))</f>
        <v>9.0500000000000007</v>
      </c>
    </row>
    <row r="11" spans="1:5" x14ac:dyDescent="0.25">
      <c r="A11" s="30">
        <f t="shared" si="0"/>
        <v>94</v>
      </c>
      <c r="B11" s="30" t="str">
        <f>IF(A11="","",+INDEX('2011-asu'!$9:$9,1,$A11-1))</f>
        <v>2022-04-15-to-2022-07-14-pe-05</v>
      </c>
      <c r="C11" s="30" t="str">
        <f>IF(A11="","",+INDEX('2011-asu'!$9:$9,1,$A11))</f>
        <v>2022-04-15-to-2022-07-14-up-05</v>
      </c>
      <c r="D11" s="30">
        <f>IF(A11="","",+IF((INDEX('2011-asu'!$A$1:HO33,MATCH('BB-'!$C$1,'2011-asu'!$B:$B,0),MATCH(B11,'2011-asu'!$9:$9,0)))=0,"",(INDEX('2011-asu'!$A$1:HO33,MATCH('BB-'!$C$1,'2011-asu'!$B:$B,0),MATCH(B11,'2011-asu'!$9:$9,0)))))</f>
        <v>151</v>
      </c>
      <c r="E11" s="30">
        <f>IF(A11="","",IF(INDEX('2011-asu'!$A$1:HP33,MATCH('BB-'!$C$1,'2011-asu'!$B:$B,0),MATCH(C11,'2011-asu'!$9:$9,0))=0,"",+INDEX('2011-asu'!$A$1:HP33,MATCH('BB-'!$C$1,'2011-asu'!$B:$B,0),MATCH(C11,'2011-asu'!$9:$9,0))))</f>
        <v>8.5299999999999994</v>
      </c>
    </row>
    <row r="12" spans="1:5" x14ac:dyDescent="0.25">
      <c r="A12" s="30">
        <f t="shared" si="0"/>
        <v>92</v>
      </c>
      <c r="B12" s="30" t="str">
        <f>IF(A12="","",+INDEX('2011-asu'!$9:$9,1,$A12-1))</f>
        <v>2022-01-15-to-2022-04-14-pe-05</v>
      </c>
      <c r="C12" s="30" t="str">
        <f>IF(A12="","",+INDEX('2011-asu'!$9:$9,1,$A12))</f>
        <v>2022-01-15-to-2022-04-14-up-05</v>
      </c>
      <c r="D12" s="30">
        <f>IF(A12="","",+IF((INDEX('2011-asu'!$A$1:HO34,MATCH('BB-'!$C$1,'2011-asu'!$B:$B,0),MATCH(B12,'2011-asu'!$9:$9,0)))=0,"",(INDEX('2011-asu'!$A$1:HO34,MATCH('BB-'!$C$1,'2011-asu'!$B:$B,0),MATCH(B12,'2011-asu'!$9:$9,0)))))</f>
        <v>147</v>
      </c>
      <c r="E12" s="30">
        <f>IF(A12="","",IF(INDEX('2011-asu'!$A$1:HP34,MATCH('BB-'!$C$1,'2011-asu'!$B:$B,0),MATCH(C12,'2011-asu'!$9:$9,0))=0,"",+INDEX('2011-asu'!$A$1:HP34,MATCH('BB-'!$C$1,'2011-asu'!$B:$B,0),MATCH(C12,'2011-asu'!$9:$9,0))))</f>
        <v>8.3000000000000007</v>
      </c>
    </row>
    <row r="13" spans="1:5" x14ac:dyDescent="0.25">
      <c r="A13" s="30">
        <f t="shared" si="0"/>
        <v>90</v>
      </c>
      <c r="B13" s="30" t="str">
        <f>IF(A13="","",+INDEX('2011-asu'!$9:$9,1,$A13-1))</f>
        <v>2021-10-15-to-2022-01-14-pe-05</v>
      </c>
      <c r="C13" s="30" t="str">
        <f>IF(A13="","",+INDEX('2011-asu'!$9:$9,1,$A13))</f>
        <v>2021-10-15-to-2022-01-14-up-05</v>
      </c>
      <c r="D13" s="30">
        <f>IF(A13="","",+IF((INDEX('2011-asu'!$A$1:HO35,MATCH('BB-'!$C$1,'2011-asu'!$B:$B,0),MATCH(B13,'2011-asu'!$9:$9,0)))=0,"",(INDEX('2011-asu'!$A$1:HO35,MATCH('BB-'!$C$1,'2011-asu'!$B:$B,0),MATCH(B13,'2011-asu'!$9:$9,0)))))</f>
        <v>146</v>
      </c>
      <c r="E13" s="30">
        <f>IF(A13="","",IF(INDEX('2011-asu'!$A$1:HP35,MATCH('BB-'!$C$1,'2011-asu'!$B:$B,0),MATCH(C13,'2011-asu'!$9:$9,0))=0,"",+INDEX('2011-asu'!$A$1:HP35,MATCH('BB-'!$C$1,'2011-asu'!$B:$B,0),MATCH(C13,'2011-asu'!$9:$9,0))))</f>
        <v>8.24</v>
      </c>
    </row>
    <row r="14" spans="1:5" x14ac:dyDescent="0.25">
      <c r="A14" s="30">
        <f t="shared" si="0"/>
        <v>88</v>
      </c>
      <c r="B14" s="30" t="str">
        <f>IF(A14="","",+INDEX('2011-asu'!$9:$9,1,$A14-1))</f>
        <v>2021-07-15-to-2021-10-14-pe-05</v>
      </c>
      <c r="C14" s="30" t="str">
        <f>IF(A14="","",+INDEX('2011-asu'!$9:$9,1,$A14))</f>
        <v>2021-07-15-to-2021-10-14-up-05</v>
      </c>
      <c r="D14" s="30">
        <f>IF(A14="","",+IF((INDEX('2011-asu'!$A$1:HO36,MATCH('BB-'!$C$1,'2011-asu'!$B:$B,0),MATCH(B14,'2011-asu'!$9:$9,0)))=0,"",(INDEX('2011-asu'!$A$1:HO36,MATCH('BB-'!$C$1,'2011-asu'!$B:$B,0),MATCH(B14,'2011-asu'!$9:$9,0)))))</f>
        <v>147</v>
      </c>
      <c r="E14" s="30">
        <f>IF(A14="","",IF(INDEX('2011-asu'!$A$1:HP36,MATCH('BB-'!$C$1,'2011-asu'!$B:$B,0),MATCH(C14,'2011-asu'!$9:$9,0))=0,"",+INDEX('2011-asu'!$A$1:HP36,MATCH('BB-'!$C$1,'2011-asu'!$B:$B,0),MATCH(C14,'2011-asu'!$9:$9,0))))</f>
        <v>8.3000000000000007</v>
      </c>
    </row>
    <row r="15" spans="1:5" x14ac:dyDescent="0.25">
      <c r="A15" s="30">
        <f t="shared" si="0"/>
        <v>86</v>
      </c>
      <c r="B15" s="30" t="str">
        <f>IF(A15="","",+INDEX('2011-asu'!$9:$9,1,$A15-1))</f>
        <v>2021-04-15-to-2021-07-14-pe-05</v>
      </c>
      <c r="C15" s="30" t="str">
        <f>IF(A15="","",+INDEX('2011-asu'!$9:$9,1,$A15))</f>
        <v>2021-04-15-to-2021-07-14-up-05</v>
      </c>
      <c r="D15" s="30">
        <f>IF(A15="","",+IF((INDEX('2011-asu'!$A$1:HO37,MATCH('BB-'!$C$1,'2011-asu'!$B:$B,0),MATCH(B15,'2011-asu'!$9:$9,0)))=0,"",(INDEX('2011-asu'!$A$1:HO37,MATCH('BB-'!$C$1,'2011-asu'!$B:$B,0),MATCH(B15,'2011-asu'!$9:$9,0)))))</f>
        <v>147</v>
      </c>
      <c r="E15" s="30">
        <f>IF(A15="","",IF(INDEX('2011-asu'!$A$1:HP37,MATCH('BB-'!$C$1,'2011-asu'!$B:$B,0),MATCH(C15,'2011-asu'!$9:$9,0))=0,"",+INDEX('2011-asu'!$A$1:HP37,MATCH('BB-'!$C$1,'2011-asu'!$B:$B,0),MATCH(C15,'2011-asu'!$9:$9,0))))</f>
        <v>8.3000000000000007</v>
      </c>
    </row>
    <row r="16" spans="1:5" x14ac:dyDescent="0.25">
      <c r="A16" s="30">
        <f t="shared" si="0"/>
        <v>84</v>
      </c>
      <c r="B16" s="30" t="str">
        <f>IF(A16="","",+INDEX('2011-asu'!$9:$9,1,$A16-1))</f>
        <v>2021-01-15-to-2021-04-14-pe-05</v>
      </c>
      <c r="C16" s="30" t="str">
        <f>IF(A16="","",+INDEX('2011-asu'!$9:$9,1,$A16))</f>
        <v>2021-01-15-to-2021-04-14-up-05</v>
      </c>
      <c r="D16" s="30">
        <f>IF(A16="","",+IF((INDEX('2011-asu'!$A$1:HO38,MATCH('BB-'!$C$1,'2011-asu'!$B:$B,0),MATCH(B16,'2011-asu'!$9:$9,0)))=0,"",(INDEX('2011-asu'!$A$1:HO38,MATCH('BB-'!$C$1,'2011-asu'!$B:$B,0),MATCH(B16,'2011-asu'!$9:$9,0)))))</f>
        <v>163</v>
      </c>
      <c r="E16" s="30">
        <f>IF(A16="","",IF(INDEX('2011-asu'!$A$1:HP38,MATCH('BB-'!$C$1,'2011-asu'!$B:$B,0),MATCH(C16,'2011-asu'!$9:$9,0))=0,"",+INDEX('2011-asu'!$A$1:HP38,MATCH('BB-'!$C$1,'2011-asu'!$B:$B,0),MATCH(C16,'2011-asu'!$9:$9,0))))</f>
        <v>9.2200000000000006</v>
      </c>
    </row>
    <row r="17" spans="1:5" x14ac:dyDescent="0.25">
      <c r="A17" s="30">
        <f t="shared" si="0"/>
        <v>82</v>
      </c>
      <c r="B17" s="30" t="str">
        <f>IF(A17="","",+INDEX('2011-asu'!$9:$9,1,$A17-1))</f>
        <v>2020-10-15-to-2021-01-14-pe-05</v>
      </c>
      <c r="C17" s="30" t="str">
        <f>IF(A17="","",+INDEX('2011-asu'!$9:$9,1,$A17))</f>
        <v>2020-10-15-to-2021-01-14-up-05</v>
      </c>
      <c r="D17" s="30">
        <f>IF(A17="","",+IF((INDEX('2011-asu'!$A$1:HO39,MATCH('BB-'!$C$1,'2011-asu'!$B:$B,0),MATCH(B17,'2011-asu'!$9:$9,0)))=0,"",(INDEX('2011-asu'!$A$1:HO39,MATCH('BB-'!$C$1,'2011-asu'!$B:$B,0),MATCH(B17,'2011-asu'!$9:$9,0)))))</f>
        <v>182</v>
      </c>
      <c r="E17" s="30">
        <f>IF(A17="","",IF(INDEX('2011-asu'!$A$1:HP39,MATCH('BB-'!$C$1,'2011-asu'!$B:$B,0),MATCH(C17,'2011-asu'!$9:$9,0))=0,"",+INDEX('2011-asu'!$A$1:HP39,MATCH('BB-'!$C$1,'2011-asu'!$B:$B,0),MATCH(C17,'2011-asu'!$9:$9,0))))</f>
        <v>10.33</v>
      </c>
    </row>
    <row r="18" spans="1:5" x14ac:dyDescent="0.25">
      <c r="A18" s="30">
        <f t="shared" si="0"/>
        <v>80</v>
      </c>
      <c r="B18" s="30" t="str">
        <f>IF(A18="","",+INDEX('2011-asu'!$9:$9,1,$A18-1))</f>
        <v>2020-07-15-to-2020-10-14-pe-05</v>
      </c>
      <c r="C18" s="30" t="str">
        <f>IF(A18="","",+INDEX('2011-asu'!$9:$9,1,$A18))</f>
        <v>2020-07-15-to-2020-10-14-up-05</v>
      </c>
      <c r="D18" s="30">
        <f>IF(A18="","",+IF((INDEX('2011-asu'!$A$1:HO40,MATCH('BB-'!$C$1,'2011-asu'!$B:$B,0),MATCH(B18,'2011-asu'!$9:$9,0)))=0,"",(INDEX('2011-asu'!$A$1:HO40,MATCH('BB-'!$C$1,'2011-asu'!$B:$B,0),MATCH(B18,'2011-asu'!$9:$9,0)))))</f>
        <v>182</v>
      </c>
      <c r="E18" s="30">
        <f>IF(A18="","",IF(INDEX('2011-asu'!$A$1:HP40,MATCH('BB-'!$C$1,'2011-asu'!$B:$B,0),MATCH(C18,'2011-asu'!$9:$9,0))=0,"",+INDEX('2011-asu'!$A$1:HP40,MATCH('BB-'!$C$1,'2011-asu'!$B:$B,0),MATCH(C18,'2011-asu'!$9:$9,0))))</f>
        <v>10.33</v>
      </c>
    </row>
    <row r="19" spans="1:5" x14ac:dyDescent="0.25">
      <c r="A19" s="30">
        <f t="shared" si="0"/>
        <v>78</v>
      </c>
      <c r="B19" s="30" t="str">
        <f>IF(A19="","",+INDEX('2011-asu'!$9:$9,1,$A19-1))</f>
        <v>2020-04-15-to-2020-07-14-pe-05</v>
      </c>
      <c r="C19" s="30" t="str">
        <f>IF(A19="","",+INDEX('2011-asu'!$9:$9,1,$A19))</f>
        <v>2020-04-15-to-2020-07-14-up-05</v>
      </c>
      <c r="D19" s="30">
        <f>IF(A19="","",+IF((INDEX('2011-asu'!$A$1:HO41,MATCH('BB-'!$C$1,'2011-asu'!$B:$B,0),MATCH(B19,'2011-asu'!$9:$9,0)))=0,"",(INDEX('2011-asu'!$A$1:HO41,MATCH('BB-'!$C$1,'2011-asu'!$B:$B,0),MATCH(B19,'2011-asu'!$9:$9,0)))))</f>
        <v>165</v>
      </c>
      <c r="E19" s="30">
        <f>IF(A19="","",IF(INDEX('2011-asu'!$A$1:HP41,MATCH('BB-'!$C$1,'2011-asu'!$B:$B,0),MATCH(C19,'2011-asu'!$9:$9,0))=0,"",+INDEX('2011-asu'!$A$1:HP41,MATCH('BB-'!$C$1,'2011-asu'!$B:$B,0),MATCH(C19,'2011-asu'!$9:$9,0))))</f>
        <v>9.34</v>
      </c>
    </row>
    <row r="20" spans="1:5" x14ac:dyDescent="0.25">
      <c r="A20" s="30">
        <f t="shared" si="0"/>
        <v>76</v>
      </c>
      <c r="B20" s="30" t="str">
        <f>IF(A20="","",+INDEX('2011-asu'!$9:$9,1,$A20-1))</f>
        <v>2020-01-15-to-2020-04-14-pe-05</v>
      </c>
      <c r="C20" s="30" t="str">
        <f>IF(A20="","",+INDEX('2011-asu'!$9:$9,1,$A20))</f>
        <v>2020-01-15-to-2020-04-14-up-05</v>
      </c>
      <c r="D20" s="30">
        <f>IF(A20="","",+IF((INDEX('2011-asu'!$A$1:HO42,MATCH('BB-'!$C$1,'2011-asu'!$B:$B,0),MATCH(B20,'2011-asu'!$9:$9,0)))=0,"",(INDEX('2011-asu'!$A$1:HO42,MATCH('BB-'!$C$1,'2011-asu'!$B:$B,0),MATCH(B20,'2011-asu'!$9:$9,0)))))</f>
        <v>150</v>
      </c>
      <c r="E20" s="30">
        <f>IF(A20="","",IF(INDEX('2011-asu'!$A$1:HP42,MATCH('BB-'!$C$1,'2011-asu'!$B:$B,0),MATCH(C20,'2011-asu'!$9:$9,0))=0,"",+INDEX('2011-asu'!$A$1:HP42,MATCH('BB-'!$C$1,'2011-asu'!$B:$B,0),MATCH(C20,'2011-asu'!$9:$9,0))))</f>
        <v>8.4700000000000006</v>
      </c>
    </row>
    <row r="21" spans="1:5" x14ac:dyDescent="0.25">
      <c r="A21" s="30">
        <f t="shared" si="0"/>
        <v>74</v>
      </c>
      <c r="B21" s="30" t="str">
        <f>IF(A21="","",+INDEX('2011-asu'!$9:$9,1,$A21-1))</f>
        <v>2019-10-15-to-2020-01-14-pe-05</v>
      </c>
      <c r="C21" s="30" t="str">
        <f>IF(A21="","",+INDEX('2011-asu'!$9:$9,1,$A21))</f>
        <v>2019-10-15-to-2020-01-14-up-05</v>
      </c>
      <c r="D21" s="30">
        <f>IF(A21="","",+IF((INDEX('2011-asu'!$A$1:HO43,MATCH('BB-'!$C$1,'2011-asu'!$B:$B,0),MATCH(B21,'2011-asu'!$9:$9,0)))=0,"",(INDEX('2011-asu'!$A$1:HO43,MATCH('BB-'!$C$1,'2011-asu'!$B:$B,0),MATCH(B21,'2011-asu'!$9:$9,0)))))</f>
        <v>155</v>
      </c>
      <c r="E21" s="30">
        <f>IF(A21="","",IF(INDEX('2011-asu'!$A$1:HP43,MATCH('BB-'!$C$1,'2011-asu'!$B:$B,0),MATCH(C21,'2011-asu'!$9:$9,0))=0,"",+INDEX('2011-asu'!$A$1:HP43,MATCH('BB-'!$C$1,'2011-asu'!$B:$B,0),MATCH(C21,'2011-asu'!$9:$9,0))))</f>
        <v>8.76</v>
      </c>
    </row>
    <row r="22" spans="1:5" x14ac:dyDescent="0.25">
      <c r="A22" s="30">
        <f t="shared" si="0"/>
        <v>72</v>
      </c>
      <c r="B22" s="30" t="str">
        <f>IF(A22="","",+INDEX('2011-asu'!$9:$9,1,$A22-1))</f>
        <v>2019-07-15-to-2019-10-14-pe-05</v>
      </c>
      <c r="C22" s="30" t="str">
        <f>IF(A22="","",+INDEX('2011-asu'!$9:$9,1,$A22))</f>
        <v>2019-07-15-to-2019-10-14-up-05</v>
      </c>
      <c r="D22" s="30">
        <f>IF(A22="","",+IF((INDEX('2011-asu'!$A$1:HO44,MATCH('BB-'!$C$1,'2011-asu'!$B:$B,0),MATCH(B22,'2011-asu'!$9:$9,0)))=0,"",(INDEX('2011-asu'!$A$1:HO44,MATCH('BB-'!$C$1,'2011-asu'!$B:$B,0),MATCH(B22,'2011-asu'!$9:$9,0)))))</f>
        <v>155</v>
      </c>
      <c r="E22" s="30">
        <f>IF(A22="","",IF(INDEX('2011-asu'!$A$1:HP44,MATCH('BB-'!$C$1,'2011-asu'!$B:$B,0),MATCH(C22,'2011-asu'!$9:$9,0))=0,"",+INDEX('2011-asu'!$A$1:HP44,MATCH('BB-'!$C$1,'2011-asu'!$B:$B,0),MATCH(C22,'2011-asu'!$9:$9,0))))</f>
        <v>8.76</v>
      </c>
    </row>
    <row r="23" spans="1:5" x14ac:dyDescent="0.25">
      <c r="A23" s="30">
        <f t="shared" si="0"/>
        <v>70</v>
      </c>
      <c r="B23" s="30" t="str">
        <f>IF(A23="","",+INDEX('2011-asu'!$9:$9,1,$A23-1))</f>
        <v>2019-04-15-to-2019-07-14-pe-05</v>
      </c>
      <c r="C23" s="30" t="str">
        <f>IF(A23="","",+INDEX('2011-asu'!$9:$9,1,$A23))</f>
        <v>2019-04-15-to-2019-07-14-up-05</v>
      </c>
      <c r="D23" s="30">
        <f>IF(A23="","",+IF((INDEX('2011-asu'!$A$1:HO45,MATCH('BB-'!$C$1,'2011-asu'!$B:$B,0),MATCH(B23,'2011-asu'!$9:$9,0)))=0,"",(INDEX('2011-asu'!$A$1:HO45,MATCH('BB-'!$C$1,'2011-asu'!$B:$B,0),MATCH(B23,'2011-asu'!$9:$9,0)))))</f>
        <v>158</v>
      </c>
      <c r="E23" s="30">
        <f>IF(A23="","",IF(INDEX('2011-asu'!$A$1:HP45,MATCH('BB-'!$C$1,'2011-asu'!$B:$B,0),MATCH(C23,'2011-asu'!$9:$9,0))=0,"",+INDEX('2011-asu'!$A$1:HP45,MATCH('BB-'!$C$1,'2011-asu'!$B:$B,0),MATCH(C23,'2011-asu'!$9:$9,0))))</f>
        <v>8.93</v>
      </c>
    </row>
    <row r="24" spans="1:5" x14ac:dyDescent="0.25">
      <c r="A24" s="30">
        <f t="shared" si="0"/>
        <v>68</v>
      </c>
      <c r="B24" s="30" t="str">
        <f>IF(A24="","",+INDEX('2011-asu'!$9:$9,1,$A24-1))</f>
        <v>2019-01-15-to-2019-04-14-pe-05</v>
      </c>
      <c r="C24" s="30" t="str">
        <f>IF(A24="","",+INDEX('2011-asu'!$9:$9,1,$A24))</f>
        <v>2019-01-15-to-2019-04-14-up-05</v>
      </c>
      <c r="D24" s="30">
        <f>IF(A24="","",+IF((INDEX('2011-asu'!$A$1:HO46,MATCH('BB-'!$C$1,'2011-asu'!$B:$B,0),MATCH(B24,'2011-asu'!$9:$9,0)))=0,"",(INDEX('2011-asu'!$A$1:HO46,MATCH('BB-'!$C$1,'2011-asu'!$B:$B,0),MATCH(B24,'2011-asu'!$9:$9,0)))))</f>
        <v>146</v>
      </c>
      <c r="E24" s="30">
        <f>IF(A24="","",IF(INDEX('2011-asu'!$A$1:HP46,MATCH('BB-'!$C$1,'2011-asu'!$B:$B,0),MATCH(C24,'2011-asu'!$9:$9,0))=0,"",+INDEX('2011-asu'!$A$1:HP46,MATCH('BB-'!$C$1,'2011-asu'!$B:$B,0),MATCH(C24,'2011-asu'!$9:$9,0))))</f>
        <v>8.24</v>
      </c>
    </row>
    <row r="25" spans="1:5" x14ac:dyDescent="0.25">
      <c r="A25" s="30">
        <f t="shared" si="0"/>
        <v>66</v>
      </c>
      <c r="B25" s="30" t="str">
        <f>IF(A25="","",+INDEX('2011-asu'!$9:$9,1,$A25-1))</f>
        <v>2018-10-15-to-2019-01-14-pe-05</v>
      </c>
      <c r="C25" s="30" t="str">
        <f>IF(A25="","",+INDEX('2011-asu'!$9:$9,1,$A25))</f>
        <v>2018-10-15-to-2019-01-14-up-05</v>
      </c>
      <c r="D25" s="30">
        <f>IF(A25="","",+IF((INDEX('2011-asu'!$A$1:HO47,MATCH('BB-'!$C$1,'2011-asu'!$B:$B,0),MATCH(B25,'2011-asu'!$9:$9,0)))=0,"",(INDEX('2011-asu'!$A$1:HO47,MATCH('BB-'!$C$1,'2011-asu'!$B:$B,0),MATCH(B25,'2011-asu'!$9:$9,0)))))</f>
        <v>136</v>
      </c>
      <c r="E25" s="30">
        <f>IF(A25="","",IF(INDEX('2011-asu'!$A$1:HP47,MATCH('BB-'!$C$1,'2011-asu'!$B:$B,0),MATCH(C25,'2011-asu'!$9:$9,0))=0,"",+INDEX('2011-asu'!$A$1:HP47,MATCH('BB-'!$C$1,'2011-asu'!$B:$B,0),MATCH(C25,'2011-asu'!$9:$9,0))))</f>
        <v>7.66</v>
      </c>
    </row>
    <row r="26" spans="1:5" x14ac:dyDescent="0.25">
      <c r="A26" s="30">
        <f t="shared" si="0"/>
        <v>64</v>
      </c>
      <c r="B26" s="30" t="str">
        <f>IF(A26="","",+INDEX('2011-asu'!$9:$9,1,$A26-1))</f>
        <v>2018-07-15-to-2018-10-14-pe-05</v>
      </c>
      <c r="C26" s="30" t="str">
        <f>IF(A26="","",+INDEX('2011-asu'!$9:$9,1,$A26))</f>
        <v>2018-07-15-to-2018-10-14-up-05</v>
      </c>
      <c r="D26" s="30">
        <f>IF(A26="","",+IF((INDEX('2011-asu'!$A$1:HO48,MATCH('BB-'!$C$1,'2011-asu'!$B:$B,0),MATCH(B26,'2011-asu'!$9:$9,0)))=0,"",(INDEX('2011-asu'!$A$1:HO48,MATCH('BB-'!$C$1,'2011-asu'!$B:$B,0),MATCH(B26,'2011-asu'!$9:$9,0)))))</f>
        <v>131</v>
      </c>
      <c r="E26" s="30">
        <f>IF(A26="","",IF(INDEX('2011-asu'!$A$1:HP48,MATCH('BB-'!$C$1,'2011-asu'!$B:$B,0),MATCH(C26,'2011-asu'!$9:$9,0))=0,"",+INDEX('2011-asu'!$A$1:HP48,MATCH('BB-'!$C$1,'2011-asu'!$B:$B,0),MATCH(C26,'2011-asu'!$9:$9,0))))</f>
        <v>7.37</v>
      </c>
    </row>
    <row r="27" spans="1:5" x14ac:dyDescent="0.25">
      <c r="A27" s="30">
        <f t="shared" si="0"/>
        <v>62</v>
      </c>
      <c r="B27" s="30" t="str">
        <f>IF(A27="","",+INDEX('2011-asu'!$9:$9,1,$A27-1))</f>
        <v>2018-04-15-to-2018-07-14-pe-05</v>
      </c>
      <c r="C27" s="30" t="str">
        <f>IF(A27="","",+INDEX('2011-asu'!$9:$9,1,$A27))</f>
        <v>2018-04-15-to-2018-07-14-up-05</v>
      </c>
      <c r="D27" s="30">
        <f>IF(A27="","",+IF((INDEX('2011-asu'!$A$1:HO49,MATCH('BB-'!$C$1,'2011-asu'!$B:$B,0),MATCH(B27,'2011-asu'!$9:$9,0)))=0,"",(INDEX('2011-asu'!$A$1:HO49,MATCH('BB-'!$C$1,'2011-asu'!$B:$B,0),MATCH(B27,'2011-asu'!$9:$9,0)))))</f>
        <v>124</v>
      </c>
      <c r="E27" s="30">
        <f>IF(A27="","",IF(INDEX('2011-asu'!$A$1:HP49,MATCH('BB-'!$C$1,'2011-asu'!$B:$B,0),MATCH(C27,'2011-asu'!$9:$9,0))=0,"",+INDEX('2011-asu'!$A$1:HP49,MATCH('BB-'!$C$1,'2011-asu'!$B:$B,0),MATCH(C27,'2011-asu'!$9:$9,0))))</f>
        <v>6.97</v>
      </c>
    </row>
    <row r="28" spans="1:5" x14ac:dyDescent="0.25">
      <c r="A28" s="30">
        <f t="shared" si="0"/>
        <v>60</v>
      </c>
      <c r="B28" s="30" t="str">
        <f>IF(A28="","",+INDEX('2011-asu'!$9:$9,1,$A28-1))</f>
        <v>2018-01-15-to-2018-04-14-pe-05</v>
      </c>
      <c r="C28" s="30" t="str">
        <f>IF(A28="","",+INDEX('2011-asu'!$9:$9,1,$A28))</f>
        <v>2018-01-15-to-2018-04-14-up-05</v>
      </c>
      <c r="D28" s="30">
        <f>IF(A28="","",+IF((INDEX('2011-asu'!$A$1:HO50,MATCH('BB-'!$C$1,'2011-asu'!$B:$B,0),MATCH(B28,'2011-asu'!$9:$9,0)))=0,"",(INDEX('2011-asu'!$A$1:HO50,MATCH('BB-'!$C$1,'2011-asu'!$B:$B,0),MATCH(B28,'2011-asu'!$9:$9,0)))))</f>
        <v>128</v>
      </c>
      <c r="E28" s="30">
        <f>IF(A28="","",IF(INDEX('2011-asu'!$A$1:HP50,MATCH('BB-'!$C$1,'2011-asu'!$B:$B,0),MATCH(C28,'2011-asu'!$9:$9,0))=0,"",+INDEX('2011-asu'!$A$1:HP50,MATCH('BB-'!$C$1,'2011-asu'!$B:$B,0),MATCH(C28,'2011-asu'!$9:$9,0))))</f>
        <v>7.2</v>
      </c>
    </row>
    <row r="29" spans="1:5" x14ac:dyDescent="0.25">
      <c r="A29" s="30">
        <f t="shared" si="0"/>
        <v>58</v>
      </c>
      <c r="B29" s="30" t="str">
        <f>IF(A29="","",+INDEX('2011-asu'!$9:$9,1,$A29-1))</f>
        <v>2017-10-15-to-2018-01-14-pe-05</v>
      </c>
      <c r="C29" s="30" t="str">
        <f>IF(A29="","",+INDEX('2011-asu'!$9:$9,1,$A29))</f>
        <v>2017-10-15-to-2018-01-14-up-05</v>
      </c>
      <c r="D29" s="30">
        <f>IF(A29="","",+IF((INDEX('2011-asu'!$A$1:HO51,MATCH('BB-'!$C$1,'2011-asu'!$B:$B,0),MATCH(B29,'2011-asu'!$9:$9,0)))=0,"",(INDEX('2011-asu'!$A$1:HO51,MATCH('BB-'!$C$1,'2011-asu'!$B:$B,0),MATCH(B29,'2011-asu'!$9:$9,0)))))</f>
        <v>136</v>
      </c>
      <c r="E29" s="30">
        <f>IF(A29="","",IF(INDEX('2011-asu'!$A$1:HP51,MATCH('BB-'!$C$1,'2011-asu'!$B:$B,0),MATCH(C29,'2011-asu'!$9:$9,0))=0,"",+INDEX('2011-asu'!$A$1:HP51,MATCH('BB-'!$C$1,'2011-asu'!$B:$B,0),MATCH(C29,'2011-asu'!$9:$9,0))))</f>
        <v>7.66</v>
      </c>
    </row>
    <row r="30" spans="1:5" x14ac:dyDescent="0.25">
      <c r="A30" s="30">
        <f t="shared" si="0"/>
        <v>56</v>
      </c>
      <c r="B30" s="30" t="str">
        <f>IF(A30="","",+INDEX('2011-asu'!$9:$9,1,$A30-1))</f>
        <v>2017-07-15-to-2017-10-14-pe-05</v>
      </c>
      <c r="C30" s="30" t="str">
        <f>IF(A30="","",+INDEX('2011-asu'!$9:$9,1,$A30))</f>
        <v>2017-07-15-to-2017-10-14-up-05</v>
      </c>
      <c r="D30" s="30">
        <f>IF(A30="","",+IF((INDEX('2011-asu'!$A$1:HO52,MATCH('BB-'!$C$1,'2011-asu'!$B:$B,0),MATCH(B30,'2011-asu'!$9:$9,0)))=0,"",(INDEX('2011-asu'!$A$1:HO52,MATCH('BB-'!$C$1,'2011-asu'!$B:$B,0),MATCH(B30,'2011-asu'!$9:$9,0)))))</f>
        <v>140</v>
      </c>
      <c r="E30" s="30">
        <f>IF(A30="","",IF(INDEX('2011-asu'!$A$1:HP52,MATCH('BB-'!$C$1,'2011-asu'!$B:$B,0),MATCH(C30,'2011-asu'!$9:$9,0))=0,"",+INDEX('2011-asu'!$A$1:HP52,MATCH('BB-'!$C$1,'2011-asu'!$B:$B,0),MATCH(C30,'2011-asu'!$9:$9,0))))</f>
        <v>7.89</v>
      </c>
    </row>
    <row r="31" spans="1:5" x14ac:dyDescent="0.25">
      <c r="A31" s="30">
        <f t="shared" si="0"/>
        <v>54</v>
      </c>
      <c r="B31" s="30" t="str">
        <f>IF(A31="","",+INDEX('2011-asu'!$9:$9,1,$A31-1))</f>
        <v>2017-04-15-to-2017-07-14-pe-05</v>
      </c>
      <c r="C31" s="30" t="str">
        <f>IF(A31="","",+INDEX('2011-asu'!$9:$9,1,$A31))</f>
        <v>2017-04-15-to-2017-07-14-up-05</v>
      </c>
      <c r="D31" s="30">
        <f>IF(A31="","",+IF((INDEX('2011-asu'!$A$1:HO53,MATCH('BB-'!$C$1,'2011-asu'!$B:$B,0),MATCH(B31,'2011-asu'!$9:$9,0)))=0,"",(INDEX('2011-asu'!$A$1:HO53,MATCH('BB-'!$C$1,'2011-asu'!$B:$B,0),MATCH(B31,'2011-asu'!$9:$9,0)))))</f>
        <v>142</v>
      </c>
      <c r="E31" s="30">
        <f>IF(A31="","",IF(INDEX('2011-asu'!$A$1:HP53,MATCH('BB-'!$C$1,'2011-asu'!$B:$B,0),MATCH(C31,'2011-asu'!$9:$9,0))=0,"",+INDEX('2011-asu'!$A$1:HP53,MATCH('BB-'!$C$1,'2011-asu'!$B:$B,0),MATCH(C31,'2011-asu'!$9:$9,0))))</f>
        <v>8.01</v>
      </c>
    </row>
    <row r="32" spans="1:5" x14ac:dyDescent="0.25">
      <c r="A32" s="30">
        <f t="shared" si="0"/>
        <v>52</v>
      </c>
      <c r="B32" s="30" t="str">
        <f>IF(A32="","",+INDEX('2011-asu'!$9:$9,1,$A32-1))</f>
        <v>2017-01-15-to-2017-04-14-pe-05</v>
      </c>
      <c r="C32" s="30" t="str">
        <f>IF(A32="","",+INDEX('2011-asu'!$9:$9,1,$A32))</f>
        <v>2017-01-15-to-2017-04-14-up-05</v>
      </c>
      <c r="D32" s="30">
        <f>IF(A32="","",+IF((INDEX('2011-asu'!$A$1:HO54,MATCH('BB-'!$C$1,'2011-asu'!$B:$B,0),MATCH(B32,'2011-asu'!$9:$9,0)))=0,"",(INDEX('2011-asu'!$A$1:HO54,MATCH('BB-'!$C$1,'2011-asu'!$B:$B,0),MATCH(B32,'2011-asu'!$9:$9,0)))))</f>
        <v>154</v>
      </c>
      <c r="E32" s="30">
        <f>IF(A32="","",IF(INDEX('2011-asu'!$A$1:HP54,MATCH('BB-'!$C$1,'2011-asu'!$B:$B,0),MATCH(C32,'2011-asu'!$9:$9,0))=0,"",+INDEX('2011-asu'!$A$1:HP54,MATCH('BB-'!$C$1,'2011-asu'!$B:$B,0),MATCH(C32,'2011-asu'!$9:$9,0))))</f>
        <v>8.6999999999999993</v>
      </c>
    </row>
    <row r="33" spans="1:5" x14ac:dyDescent="0.25">
      <c r="A33" s="30">
        <f t="shared" si="0"/>
        <v>50</v>
      </c>
      <c r="B33" s="30" t="str">
        <f>IF(A33="","",+INDEX('2011-asu'!$9:$9,1,$A33-1))</f>
        <v>2016-10-15-to-2017-01-14-pe-05</v>
      </c>
      <c r="C33" s="30" t="str">
        <f>IF(A33="","",+INDEX('2011-asu'!$9:$9,1,$A33))</f>
        <v>2016-10-15-to-2017-01-14-up-05</v>
      </c>
      <c r="D33" s="30">
        <f>IF(A33="","",+IF((INDEX('2011-asu'!$A$1:HO55,MATCH('BB-'!$C$1,'2011-asu'!$B:$B,0),MATCH(B33,'2011-asu'!$9:$9,0)))=0,"",(INDEX('2011-asu'!$A$1:HO55,MATCH('BB-'!$C$1,'2011-asu'!$B:$B,0),MATCH(B33,'2011-asu'!$9:$9,0)))))</f>
        <v>164</v>
      </c>
      <c r="E33" s="30">
        <f>IF(A33="","",IF(INDEX('2011-asu'!$A$1:HP55,MATCH('BB-'!$C$1,'2011-asu'!$B:$B,0),MATCH(C33,'2011-asu'!$9:$9,0))=0,"",+INDEX('2011-asu'!$A$1:HP55,MATCH('BB-'!$C$1,'2011-asu'!$B:$B,0),MATCH(C33,'2011-asu'!$9:$9,0))))</f>
        <v>9.2799999999999994</v>
      </c>
    </row>
    <row r="34" spans="1:5" x14ac:dyDescent="0.25">
      <c r="A34" s="30">
        <f t="shared" si="0"/>
        <v>48</v>
      </c>
      <c r="B34" s="30" t="str">
        <f>IF(A34="","",+INDEX('2011-asu'!$9:$9,1,$A34-1))</f>
        <v>2016-07-15-to-2016-10-14-pe-05</v>
      </c>
      <c r="C34" s="30" t="str">
        <f>IF(A34="","",+INDEX('2011-asu'!$9:$9,1,$A34))</f>
        <v>2016-07-15-to-2016-10-14-up-05</v>
      </c>
      <c r="D34" s="30">
        <f>IF(A34="","",+IF((INDEX('2011-asu'!$A$1:HO56,MATCH('BB-'!$C$1,'2011-asu'!$B:$B,0),MATCH(B34,'2011-asu'!$9:$9,0)))=0,"",(INDEX('2011-asu'!$A$1:HO56,MATCH('BB-'!$C$1,'2011-asu'!$B:$B,0),MATCH(B34,'2011-asu'!$9:$9,0)))))</f>
        <v>179</v>
      </c>
      <c r="E34" s="30">
        <f>IF(A34="","",IF(INDEX('2011-asu'!$A$1:HP56,MATCH('BB-'!$C$1,'2011-asu'!$B:$B,0),MATCH(C34,'2011-asu'!$9:$9,0))=0,"",+INDEX('2011-asu'!$A$1:HP56,MATCH('BB-'!$C$1,'2011-asu'!$B:$B,0),MATCH(C34,'2011-asu'!$9:$9,0))))</f>
        <v>10.15</v>
      </c>
    </row>
    <row r="35" spans="1:5" x14ac:dyDescent="0.25">
      <c r="A35" s="30">
        <f t="shared" si="0"/>
        <v>46</v>
      </c>
      <c r="B35" s="30" t="str">
        <f>IF(A35="","",+INDEX('2011-asu'!$9:$9,1,$A35-1))</f>
        <v>2016-04-15-to-2016-07-14-pe-05</v>
      </c>
      <c r="C35" s="30" t="str">
        <f>IF(A35="","",+INDEX('2011-asu'!$9:$9,1,$A35))</f>
        <v>2016-04-15-to-2016-07-14-up-05</v>
      </c>
      <c r="D35" s="30">
        <f>IF(A35="","",+IF((INDEX('2011-asu'!$A$1:HO57,MATCH('BB-'!$C$1,'2011-asu'!$B:$B,0),MATCH(B35,'2011-asu'!$9:$9,0)))=0,"",(INDEX('2011-asu'!$A$1:HO57,MATCH('BB-'!$C$1,'2011-asu'!$B:$B,0),MATCH(B35,'2011-asu'!$9:$9,0)))))</f>
        <v>190</v>
      </c>
      <c r="E35" s="30">
        <f>IF(A35="","",IF(INDEX('2011-asu'!$A$1:HP57,MATCH('BB-'!$C$1,'2011-asu'!$B:$B,0),MATCH(C35,'2011-asu'!$9:$9,0))=0,"",+INDEX('2011-asu'!$A$1:HP57,MATCH('BB-'!$C$1,'2011-asu'!$B:$B,0),MATCH(C35,'2011-asu'!$9:$9,0))))</f>
        <v>10.79</v>
      </c>
    </row>
    <row r="36" spans="1:5" x14ac:dyDescent="0.25">
      <c r="A36" s="30">
        <f t="shared" si="0"/>
        <v>44</v>
      </c>
      <c r="B36" s="30" t="str">
        <f>IF(A36="","",+INDEX('2011-asu'!$9:$9,1,$A36-1))</f>
        <v>2016-01-15-to-2016-04-14-pe-05</v>
      </c>
      <c r="C36" s="30" t="str">
        <f>IF(A36="","",+INDEX('2011-asu'!$9:$9,1,$A36))</f>
        <v>2016-01-15-to-2016-04-14-up-05</v>
      </c>
      <c r="D36" s="30">
        <f>IF(A36="","",+IF((INDEX('2011-asu'!$A$1:HO58,MATCH('BB-'!$C$1,'2011-asu'!$B:$B,0),MATCH(B36,'2011-asu'!$9:$9,0)))=0,"",(INDEX('2011-asu'!$A$1:HO58,MATCH('BB-'!$C$1,'2011-asu'!$B:$B,0),MATCH(B36,'2011-asu'!$9:$9,0)))))</f>
        <v>181</v>
      </c>
      <c r="E36" s="30">
        <f>IF(A36="","",IF(INDEX('2011-asu'!$A$1:HP58,MATCH('BB-'!$C$1,'2011-asu'!$B:$B,0),MATCH(C36,'2011-asu'!$9:$9,0))=0,"",+INDEX('2011-asu'!$A$1:HP58,MATCH('BB-'!$C$1,'2011-asu'!$B:$B,0),MATCH(C36,'2011-asu'!$9:$9,0))))</f>
        <v>10.27</v>
      </c>
    </row>
    <row r="37" spans="1:5" x14ac:dyDescent="0.25">
      <c r="A37" s="30">
        <f t="shared" si="0"/>
        <v>42</v>
      </c>
      <c r="B37" s="30" t="str">
        <f>IF(A37="","",+INDEX('2011-asu'!$9:$9,1,$A37-1))</f>
        <v>2015-10-15-to-2016-01-14-pe-05</v>
      </c>
      <c r="C37" s="30" t="str">
        <f>IF(A37="","",+INDEX('2011-asu'!$9:$9,1,$A37))</f>
        <v>2015-10-15-to-2016-01-14-up-05</v>
      </c>
      <c r="D37" s="30">
        <f>IF(A37="","",+IF((INDEX('2011-asu'!$A$1:HO59,MATCH('BB-'!$C$1,'2011-asu'!$B:$B,0),MATCH(B37,'2011-asu'!$9:$9,0)))=0,"",(INDEX('2011-asu'!$A$1:HO59,MATCH('BB-'!$C$1,'2011-asu'!$B:$B,0),MATCH(B37,'2011-asu'!$9:$9,0)))))</f>
        <v>168</v>
      </c>
      <c r="E37" s="30">
        <f>IF(A37="","",IF(INDEX('2011-asu'!$A$1:HP59,MATCH('BB-'!$C$1,'2011-asu'!$B:$B,0),MATCH(C37,'2011-asu'!$9:$9,0))=0,"",+INDEX('2011-asu'!$A$1:HP59,MATCH('BB-'!$C$1,'2011-asu'!$B:$B,0),MATCH(C37,'2011-asu'!$9:$9,0))))</f>
        <v>9.51</v>
      </c>
    </row>
    <row r="38" spans="1:5" x14ac:dyDescent="0.25">
      <c r="A38" s="30">
        <f t="shared" ref="A38" si="1">IF(OR(A37=4,A37=""),"",+A37-2)</f>
        <v>40</v>
      </c>
      <c r="B38" s="30" t="str">
        <f>IF(A38="","",+INDEX('2011-asu'!$9:$9,1,$A38-1))</f>
        <v>2015-07-15-to-2015-10-14-pe-05</v>
      </c>
      <c r="C38" s="30" t="str">
        <f>IF(A38="","",+INDEX('2011-asu'!$9:$9,1,$A38))</f>
        <v>2015-07-15-to-2015-10-14-up-05</v>
      </c>
      <c r="D38" s="30">
        <f>IF(A38="","",+IF((INDEX('2011-asu'!$A$1:HO60,MATCH('BB-'!$C$1,'2011-asu'!$B:$B,0),MATCH(B38,'2011-asu'!$9:$9,0)))=0,"",(INDEX('2011-asu'!$A$1:HO60,MATCH('BB-'!$C$1,'2011-asu'!$B:$B,0),MATCH(B38,'2011-asu'!$9:$9,0)))))</f>
        <v>154</v>
      </c>
      <c r="E38" s="30">
        <f>IF(A38="","",IF(INDEX('2011-asu'!$A$1:HP60,MATCH('BB-'!$C$1,'2011-asu'!$B:$B,0),MATCH(C38,'2011-asu'!$9:$9,0))=0,"",+INDEX('2011-asu'!$A$1:HP60,MATCH('BB-'!$C$1,'2011-asu'!$B:$B,0),MATCH(C38,'2011-asu'!$9:$9,0))))</f>
        <v>8.6999999999999993</v>
      </c>
    </row>
    <row r="39" spans="1:5" x14ac:dyDescent="0.25">
      <c r="A39" s="30">
        <f t="shared" ref="A39:A70" si="2">IF(OR(A38=4,A38=""),"",+A38-2)</f>
        <v>38</v>
      </c>
      <c r="B39" s="30" t="str">
        <f>IF(A39="","",+INDEX('2011-asu'!$9:$9,1,$A39-1))</f>
        <v>2015-04-15-to-2015-07-14-pe-05</v>
      </c>
      <c r="C39" s="30" t="str">
        <f>IF(A39="","",+INDEX('2011-asu'!$9:$9,1,$A39))</f>
        <v>2015-04-15-to-2015-07-14-up-05</v>
      </c>
      <c r="D39" s="30">
        <f>IF(A39="","",+IF((INDEX('2011-asu'!$A$1:HO61,MATCH('BB-'!$C$1,'2011-asu'!$B:$B,0),MATCH(B39,'2011-asu'!$9:$9,0)))=0,"",(INDEX('2011-asu'!$A$1:HO61,MATCH('BB-'!$C$1,'2011-asu'!$B:$B,0),MATCH(B39,'2011-asu'!$9:$9,0)))))</f>
        <v>159</v>
      </c>
      <c r="E39" s="30">
        <f>IF(A39="","",IF(INDEX('2011-asu'!$A$1:HP61,MATCH('BB-'!$C$1,'2011-asu'!$B:$B,0),MATCH(C39,'2011-asu'!$9:$9,0))=0,"",+INDEX('2011-asu'!$A$1:HP61,MATCH('BB-'!$C$1,'2011-asu'!$B:$B,0),MATCH(C39,'2011-asu'!$9:$9,0))))</f>
        <v>8.99</v>
      </c>
    </row>
    <row r="40" spans="1:5" x14ac:dyDescent="0.25">
      <c r="A40" s="30">
        <f t="shared" si="2"/>
        <v>36</v>
      </c>
      <c r="B40" s="30" t="str">
        <f>IF(A40="","",+INDEX('2011-asu'!$9:$9,1,$A40-1))</f>
        <v>2015-01-15-to-2015-04-14-pe-05</v>
      </c>
      <c r="C40" s="30" t="str">
        <f>IF(A40="","",+INDEX('2011-asu'!$9:$9,1,$A40))</f>
        <v>2015-01-15-to-2015-04-14-up-05</v>
      </c>
      <c r="D40" s="30">
        <f>IF(A40="","",+IF((INDEX('2011-asu'!$A$1:HO62,MATCH('BB-'!$C$1,'2011-asu'!$B:$B,0),MATCH(B40,'2011-asu'!$9:$9,0)))=0,"",(INDEX('2011-asu'!$A$1:HO62,MATCH('BB-'!$C$1,'2011-asu'!$B:$B,0),MATCH(B40,'2011-asu'!$9:$9,0)))))</f>
        <v>153</v>
      </c>
      <c r="E40" s="30">
        <f>IF(A40="","",IF(INDEX('2011-asu'!$A$1:HP62,MATCH('BB-'!$C$1,'2011-asu'!$B:$B,0),MATCH(C40,'2011-asu'!$9:$9,0))=0,"",+INDEX('2011-asu'!$A$1:HP62,MATCH('BB-'!$C$1,'2011-asu'!$B:$B,0),MATCH(C40,'2011-asu'!$9:$9,0))))</f>
        <v>8.64</v>
      </c>
    </row>
    <row r="41" spans="1:5" x14ac:dyDescent="0.25">
      <c r="A41" s="30">
        <f t="shared" si="2"/>
        <v>34</v>
      </c>
      <c r="B41" s="30" t="str">
        <f>IF(A41="","",+INDEX('2011-asu'!$9:$9,1,$A41-1))</f>
        <v>2014-10-15-to-2015-01-14-pe-05</v>
      </c>
      <c r="C41" s="30" t="str">
        <f>IF(A41="","",+INDEX('2011-asu'!$9:$9,1,$A41))</f>
        <v>2014-10-15-to-2015-01-14-up-05</v>
      </c>
      <c r="D41" s="30">
        <f>IF(A41="","",+IF((INDEX('2011-asu'!$A$1:HO63,MATCH('BB-'!$C$1,'2011-asu'!$B:$B,0),MATCH(B41,'2011-asu'!$9:$9,0)))=0,"",(INDEX('2011-asu'!$A$1:HO63,MATCH('BB-'!$C$1,'2011-asu'!$B:$B,0),MATCH(B41,'2011-asu'!$9:$9,0)))))</f>
        <v>144</v>
      </c>
      <c r="E41" s="30">
        <f>IF(A41="","",IF(INDEX('2011-asu'!$A$1:HP63,MATCH('BB-'!$C$1,'2011-asu'!$B:$B,0),MATCH(C41,'2011-asu'!$9:$9,0))=0,"",+INDEX('2011-asu'!$A$1:HP63,MATCH('BB-'!$C$1,'2011-asu'!$B:$B,0),MATCH(C41,'2011-asu'!$9:$9,0))))</f>
        <v>8.1199999999999992</v>
      </c>
    </row>
    <row r="42" spans="1:5" x14ac:dyDescent="0.25">
      <c r="A42" s="30">
        <f t="shared" si="2"/>
        <v>32</v>
      </c>
      <c r="B42" s="30" t="str">
        <f>IF(A42="","",+INDEX('2011-asu'!$9:$9,1,$A42-1))</f>
        <v>2014-07-15-to-2014-10-14-pe-05</v>
      </c>
      <c r="C42" s="30" t="str">
        <f>IF(A42="","",+INDEX('2011-asu'!$9:$9,1,$A42))</f>
        <v>2014-07-15-to-2014-10-14-up-05</v>
      </c>
      <c r="D42" s="30">
        <f>IF(A42="","",+IF((INDEX('2011-asu'!$A$1:HO64,MATCH('BB-'!$C$1,'2011-asu'!$B:$B,0),MATCH(B42,'2011-asu'!$9:$9,0)))=0,"",(INDEX('2011-asu'!$A$1:HO64,MATCH('BB-'!$C$1,'2011-asu'!$B:$B,0),MATCH(B42,'2011-asu'!$9:$9,0)))))</f>
        <v>144</v>
      </c>
      <c r="E42" s="30">
        <f>IF(A42="","",IF(INDEX('2011-asu'!$A$1:HP64,MATCH('BB-'!$C$1,'2011-asu'!$B:$B,0),MATCH(C42,'2011-asu'!$9:$9,0))=0,"",+INDEX('2011-asu'!$A$1:HP64,MATCH('BB-'!$C$1,'2011-asu'!$B:$B,0),MATCH(C42,'2011-asu'!$9:$9,0))))</f>
        <v>8.1199999999999992</v>
      </c>
    </row>
    <row r="43" spans="1:5" x14ac:dyDescent="0.25">
      <c r="A43" s="30">
        <f t="shared" si="2"/>
        <v>30</v>
      </c>
      <c r="B43" s="30" t="str">
        <f>IF(A43="","",+INDEX('2011-asu'!$9:$9,1,$A43-1))</f>
        <v>2014-04-15-to-2014-07-14-pe-05</v>
      </c>
      <c r="C43" s="30" t="str">
        <f>IF(A43="","",+INDEX('2011-asu'!$9:$9,1,$A43))</f>
        <v>2014-04-15-to-2014-07-14-up-05</v>
      </c>
      <c r="D43" s="30">
        <f>IF(A43="","",+IF((INDEX('2011-asu'!$A$1:HO65,MATCH('BB-'!$C$1,'2011-asu'!$B:$B,0),MATCH(B43,'2011-asu'!$9:$9,0)))=0,"",(INDEX('2011-asu'!$A$1:HO65,MATCH('BB-'!$C$1,'2011-asu'!$B:$B,0),MATCH(B43,'2011-asu'!$9:$9,0)))))</f>
        <v>155</v>
      </c>
      <c r="E43" s="30">
        <f>IF(A43="","",IF(INDEX('2011-asu'!$A$1:HP65,MATCH('BB-'!$C$1,'2011-asu'!$B:$B,0),MATCH(C43,'2011-asu'!$9:$9,0))=0,"",+INDEX('2011-asu'!$A$1:HP65,MATCH('BB-'!$C$1,'2011-asu'!$B:$B,0),MATCH(C43,'2011-asu'!$9:$9,0))))</f>
        <v>8.76</v>
      </c>
    </row>
    <row r="44" spans="1:5" x14ac:dyDescent="0.25">
      <c r="A44" s="30">
        <f t="shared" si="2"/>
        <v>28</v>
      </c>
      <c r="B44" s="30" t="str">
        <f>IF(A44="","",+INDEX('2011-asu'!$9:$9,1,$A44-1))</f>
        <v>2014-01-15-to-2014-04-14-pe-05</v>
      </c>
      <c r="C44" s="30" t="str">
        <f>IF(A44="","",+INDEX('2011-asu'!$9:$9,1,$A44))</f>
        <v>2014-01-15-to-2014-04-14-up-05</v>
      </c>
      <c r="D44" s="30">
        <f>IF(A44="","",+IF((INDEX('2011-asu'!$A$1:HO66,MATCH('BB-'!$C$1,'2011-asu'!$B:$B,0),MATCH(B44,'2011-asu'!$9:$9,0)))=0,"",(INDEX('2011-asu'!$A$1:HO66,MATCH('BB-'!$C$1,'2011-asu'!$B:$B,0),MATCH(B44,'2011-asu'!$9:$9,0)))))</f>
        <v>170</v>
      </c>
      <c r="E44" s="30">
        <f>IF(A44="","",IF(INDEX('2011-asu'!$A$1:HP66,MATCH('BB-'!$C$1,'2011-asu'!$B:$B,0),MATCH(C44,'2011-asu'!$9:$9,0))=0,"",+INDEX('2011-asu'!$A$1:HP66,MATCH('BB-'!$C$1,'2011-asu'!$B:$B,0),MATCH(C44,'2011-asu'!$9:$9,0))))</f>
        <v>9.6300000000000008</v>
      </c>
    </row>
    <row r="45" spans="1:5" x14ac:dyDescent="0.25">
      <c r="A45" s="30">
        <f t="shared" si="2"/>
        <v>26</v>
      </c>
      <c r="B45" s="30" t="str">
        <f>IF(A45="","",+INDEX('2011-asu'!$9:$9,1,$A45-1))</f>
        <v>2013-10-15-to-2014-01-14-pe-05</v>
      </c>
      <c r="C45" s="30" t="str">
        <f>IF(A45="","",+INDEX('2011-asu'!$9:$9,1,$A45))</f>
        <v>2013-10-15-to-2014-01-14-up-05</v>
      </c>
      <c r="D45" s="30">
        <f>IF(A45="","",+IF((INDEX('2011-asu'!$A$1:HO67,MATCH('BB-'!$C$1,'2011-asu'!$B:$B,0),MATCH(B45,'2011-asu'!$9:$9,0)))=0,"",(INDEX('2011-asu'!$A$1:HO67,MATCH('BB-'!$C$1,'2011-asu'!$B:$B,0),MATCH(B45,'2011-asu'!$9:$9,0)))))</f>
        <v>167</v>
      </c>
      <c r="E45" s="30">
        <f>IF(A45="","",IF(INDEX('2011-asu'!$A$1:HP67,MATCH('BB-'!$C$1,'2011-asu'!$B:$B,0),MATCH(C45,'2011-asu'!$9:$9,0))=0,"",+INDEX('2011-asu'!$A$1:HP67,MATCH('BB-'!$C$1,'2011-asu'!$B:$B,0),MATCH(C45,'2011-asu'!$9:$9,0))))</f>
        <v>9.4499999999999993</v>
      </c>
    </row>
    <row r="46" spans="1:5" x14ac:dyDescent="0.25">
      <c r="A46" s="30">
        <f t="shared" si="2"/>
        <v>24</v>
      </c>
      <c r="B46" s="30" t="str">
        <f>IF(A46="","",+INDEX('2011-asu'!$9:$9,1,$A46-1))</f>
        <v>2013-07-15-to-2013-10-14-pe-05</v>
      </c>
      <c r="C46" s="30" t="str">
        <f>IF(A46="","",+INDEX('2011-asu'!$9:$9,1,$A46))</f>
        <v>2013-07-15-to-2013-10-14-up-05</v>
      </c>
      <c r="D46" s="30">
        <f>IF(A46="","",+IF((INDEX('2011-asu'!$A$1:HO68,MATCH('BB-'!$C$1,'2011-asu'!$B:$B,0),MATCH(B46,'2011-asu'!$9:$9,0)))=0,"",(INDEX('2011-asu'!$A$1:HO68,MATCH('BB-'!$C$1,'2011-asu'!$B:$B,0),MATCH(B46,'2011-asu'!$9:$9,0)))))</f>
        <v>165</v>
      </c>
      <c r="E46" s="30">
        <f>IF(A46="","",IF(INDEX('2011-asu'!$A$1:HP68,MATCH('BB-'!$C$1,'2011-asu'!$B:$B,0),MATCH(C46,'2011-asu'!$9:$9,0))=0,"",+INDEX('2011-asu'!$A$1:HP68,MATCH('BB-'!$C$1,'2011-asu'!$B:$B,0),MATCH(C46,'2011-asu'!$9:$9,0))))</f>
        <v>9.34</v>
      </c>
    </row>
    <row r="47" spans="1:5" x14ac:dyDescent="0.25">
      <c r="A47" s="30">
        <f t="shared" si="2"/>
        <v>22</v>
      </c>
      <c r="B47" s="30" t="str">
        <f>IF(A47="","",+INDEX('2011-asu'!$9:$9,1,$A47-1))</f>
        <v>2013-04-15-to-2013-07-14-pe-05</v>
      </c>
      <c r="C47" s="30" t="str">
        <f>IF(A47="","",+INDEX('2011-asu'!$9:$9,1,$A47))</f>
        <v>2013-04-15-to-2013-07-14-up-05</v>
      </c>
      <c r="D47" s="30">
        <f>IF(A47="","",+IF((INDEX('2011-asu'!$A$1:HO69,MATCH('BB-'!$C$1,'2011-asu'!$B:$B,0),MATCH(B47,'2011-asu'!$9:$9,0)))=0,"",(INDEX('2011-asu'!$A$1:HO69,MATCH('BB-'!$C$1,'2011-asu'!$B:$B,0),MATCH(B47,'2011-asu'!$9:$9,0)))))</f>
        <v>171</v>
      </c>
      <c r="E47" s="30">
        <f>IF(A47="","",IF(INDEX('2011-asu'!$A$1:HP69,MATCH('BB-'!$C$1,'2011-asu'!$B:$B,0),MATCH(C47,'2011-asu'!$9:$9,0))=0,"",+INDEX('2011-asu'!$A$1:HP69,MATCH('BB-'!$C$1,'2011-asu'!$B:$B,0),MATCH(C47,'2011-asu'!$9:$9,0))))</f>
        <v>9.69</v>
      </c>
    </row>
    <row r="48" spans="1:5" x14ac:dyDescent="0.25">
      <c r="A48" s="30">
        <f t="shared" si="2"/>
        <v>20</v>
      </c>
      <c r="B48" s="30" t="str">
        <f>IF(A48="","",+INDEX('2011-asu'!$9:$9,1,$A48-1))</f>
        <v>2013-01-15-to-2013-04-14-pe-05</v>
      </c>
      <c r="C48" s="30" t="str">
        <f>IF(A48="","",+INDEX('2011-asu'!$9:$9,1,$A48))</f>
        <v>2013-01-15-to-2013-04-14-up-05</v>
      </c>
      <c r="D48" s="30">
        <f>IF(A48="","",+IF((INDEX('2011-asu'!$A$1:HO70,MATCH('BB-'!$C$1,'2011-asu'!$B:$B,0),MATCH(B48,'2011-asu'!$9:$9,0)))=0,"",(INDEX('2011-asu'!$A$1:HO70,MATCH('BB-'!$C$1,'2011-asu'!$B:$B,0),MATCH(B48,'2011-asu'!$9:$9,0)))))</f>
        <v>190</v>
      </c>
      <c r="E48" s="30">
        <f>IF(A48="","",IF(INDEX('2011-asu'!$A$1:HP70,MATCH('BB-'!$C$1,'2011-asu'!$B:$B,0),MATCH(C48,'2011-asu'!$9:$9,0))=0,"",+INDEX('2011-asu'!$A$1:HP70,MATCH('BB-'!$C$1,'2011-asu'!$B:$B,0),MATCH(C48,'2011-asu'!$9:$9,0))))</f>
        <v>10.79</v>
      </c>
    </row>
    <row r="49" spans="1:5" x14ac:dyDescent="0.25">
      <c r="A49" s="30">
        <f t="shared" si="2"/>
        <v>18</v>
      </c>
      <c r="B49" s="30" t="str">
        <f>IF(A49="","",+INDEX('2011-asu'!$9:$9,1,$A49-1))</f>
        <v>2012-10-15-to-2013-01-14-pe-05</v>
      </c>
      <c r="C49" s="30" t="str">
        <f>IF(A49="","",+INDEX('2011-asu'!$9:$9,1,$A49))</f>
        <v>2012-10-15-to-2013-01-14-up-05</v>
      </c>
      <c r="D49" s="30">
        <f>IF(A49="","",+IF((INDEX('2011-asu'!$A$1:HO71,MATCH('BB-'!$C$1,'2011-asu'!$B:$B,0),MATCH(B49,'2011-asu'!$9:$9,0)))=0,"",(INDEX('2011-asu'!$A$1:HO71,MATCH('BB-'!$C$1,'2011-asu'!$B:$B,0),MATCH(B49,'2011-asu'!$9:$9,0)))))</f>
        <v>204</v>
      </c>
      <c r="E49" s="30">
        <f>IF(A49="","",IF(INDEX('2011-asu'!$A$1:HP71,MATCH('BB-'!$C$1,'2011-asu'!$B:$B,0),MATCH(C49,'2011-asu'!$9:$9,0))=0,"",+INDEX('2011-asu'!$A$1:HP71,MATCH('BB-'!$C$1,'2011-asu'!$B:$B,0),MATCH(C49,'2011-asu'!$9:$9,0))))</f>
        <v>11.61</v>
      </c>
    </row>
    <row r="50" spans="1:5" x14ac:dyDescent="0.25">
      <c r="A50" s="30">
        <f t="shared" si="2"/>
        <v>16</v>
      </c>
      <c r="B50" s="30" t="str">
        <f>IF(A50="","",+INDEX('2011-asu'!$9:$9,1,$A50-1))</f>
        <v>2012-07-15-to-2012-10-14-pe-05</v>
      </c>
      <c r="C50" s="30" t="str">
        <f>IF(A50="","",+INDEX('2011-asu'!$9:$9,1,$A50))</f>
        <v>2012-07-15-to-2012-10-14-up-05</v>
      </c>
      <c r="D50" s="30">
        <f>IF(A50="","",+IF((INDEX('2011-asu'!$A$1:HO72,MATCH('BB-'!$C$1,'2011-asu'!$B:$B,0),MATCH(B50,'2011-asu'!$9:$9,0)))=0,"",(INDEX('2011-asu'!$A$1:HO72,MATCH('BB-'!$C$1,'2011-asu'!$B:$B,0),MATCH(B50,'2011-asu'!$9:$9,0)))))</f>
        <v>207</v>
      </c>
      <c r="E50" s="30">
        <f>IF(A50="","",IF(INDEX('2011-asu'!$A$1:HP72,MATCH('BB-'!$C$1,'2011-asu'!$B:$B,0),MATCH(C50,'2011-asu'!$9:$9,0))=0,"",+INDEX('2011-asu'!$A$1:HP72,MATCH('BB-'!$C$1,'2011-asu'!$B:$B,0),MATCH(C50,'2011-asu'!$9:$9,0))))</f>
        <v>11.79</v>
      </c>
    </row>
    <row r="51" spans="1:5" x14ac:dyDescent="0.25">
      <c r="A51" s="30">
        <f t="shared" si="2"/>
        <v>14</v>
      </c>
      <c r="B51" s="30" t="str">
        <f>IF(A51="","",+INDEX('2011-asu'!$9:$9,1,$A51-1))</f>
        <v>2012-04-15-to-2012-07-14-pe-05</v>
      </c>
      <c r="C51" s="30" t="str">
        <f>IF(A51="","",+INDEX('2011-asu'!$9:$9,1,$A51))</f>
        <v>2012-04-15-to-2012-07-14-up-05</v>
      </c>
      <c r="D51" s="30">
        <f>IF(A51="","",+IF((INDEX('2011-asu'!$A$1:HO73,MATCH('BB-'!$C$1,'2011-asu'!$B:$B,0),MATCH(B51,'2011-asu'!$9:$9,0)))=0,"",(INDEX('2011-asu'!$A$1:HO73,MATCH('BB-'!$C$1,'2011-asu'!$B:$B,0),MATCH(B51,'2011-asu'!$9:$9,0)))))</f>
        <v>203</v>
      </c>
      <c r="E51" s="30">
        <f>IF(A51="","",IF(INDEX('2011-asu'!$A$1:HP73,MATCH('BB-'!$C$1,'2011-asu'!$B:$B,0),MATCH(C51,'2011-asu'!$9:$9,0))=0,"",+INDEX('2011-asu'!$A$1:HP73,MATCH('BB-'!$C$1,'2011-asu'!$B:$B,0),MATCH(C51,'2011-asu'!$9:$9,0))))</f>
        <v>11.55</v>
      </c>
    </row>
    <row r="52" spans="1:5" x14ac:dyDescent="0.25">
      <c r="A52" s="30">
        <f t="shared" si="2"/>
        <v>12</v>
      </c>
      <c r="B52" s="30" t="str">
        <f>IF(A52="","",+INDEX('2011-asu'!$9:$9,1,$A52-1))</f>
        <v>2012-01-15-to-2012-04-14-pe-05</v>
      </c>
      <c r="C52" s="30" t="str">
        <f>IF(A52="","",+INDEX('2011-asu'!$9:$9,1,$A52))</f>
        <v>2012-01-15-to-2012-04-14-up-05</v>
      </c>
      <c r="D52" s="30">
        <f>IF(A52="","",+IF((INDEX('2011-asu'!$A$1:HO74,MATCH('BB-'!$C$1,'2011-asu'!$B:$B,0),MATCH(B52,'2011-asu'!$9:$9,0)))=0,"",(INDEX('2011-asu'!$A$1:HO74,MATCH('BB-'!$C$1,'2011-asu'!$B:$B,0),MATCH(B52,'2011-asu'!$9:$9,0)))))</f>
        <v>195</v>
      </c>
      <c r="E52" s="30">
        <f>IF(A52="","",IF(INDEX('2011-asu'!$A$1:HP74,MATCH('BB-'!$C$1,'2011-asu'!$B:$B,0),MATCH(C52,'2011-asu'!$9:$9,0))=0,"",+INDEX('2011-asu'!$A$1:HP74,MATCH('BB-'!$C$1,'2011-asu'!$B:$B,0),MATCH(C52,'2011-asu'!$9:$9,0))))</f>
        <v>11.08</v>
      </c>
    </row>
    <row r="53" spans="1:5" x14ac:dyDescent="0.25">
      <c r="A53" s="30">
        <f t="shared" si="2"/>
        <v>10</v>
      </c>
      <c r="B53" s="30" t="str">
        <f>IF(A53="","",+INDEX('2011-asu'!$9:$9,1,$A53-1))</f>
        <v>2011-10-15-to-2012-01-14-pe-05</v>
      </c>
      <c r="C53" s="30" t="str">
        <f>IF(A53="","",+INDEX('2011-asu'!$9:$9,1,$A53))</f>
        <v>2011-10-15-to-2012-01-14-up-05</v>
      </c>
      <c r="D53" s="30">
        <f>IF(A53="","",+IF((INDEX('2011-asu'!$A$1:HO75,MATCH('BB-'!$C$1,'2011-asu'!$B:$B,0),MATCH(B53,'2011-asu'!$9:$9,0)))=0,"",(INDEX('2011-asu'!$A$1:HO75,MATCH('BB-'!$C$1,'2011-asu'!$B:$B,0),MATCH(B53,'2011-asu'!$9:$9,0)))))</f>
        <v>177</v>
      </c>
      <c r="E53" s="30">
        <f>IF(A53="","",IF(INDEX('2011-asu'!$A$1:HP75,MATCH('BB-'!$C$1,'2011-asu'!$B:$B,0),MATCH(C53,'2011-asu'!$9:$9,0))=0,"",+INDEX('2011-asu'!$A$1:HP75,MATCH('BB-'!$C$1,'2011-asu'!$B:$B,0),MATCH(C53,'2011-asu'!$9:$9,0))))</f>
        <v>10.029999999999999</v>
      </c>
    </row>
    <row r="54" spans="1:5" x14ac:dyDescent="0.25">
      <c r="A54" s="30">
        <f t="shared" si="2"/>
        <v>8</v>
      </c>
      <c r="B54" s="30" t="str">
        <f>IF(A54="","",+INDEX('2011-asu'!$9:$9,1,$A54-1))</f>
        <v>2011-07-15-to-2011-10-14-pe-05</v>
      </c>
      <c r="C54" s="30" t="str">
        <f>IF(A54="","",+INDEX('2011-asu'!$9:$9,1,$A54))</f>
        <v>2011-07-15-to-2011-10-14-up-05</v>
      </c>
      <c r="D54" s="30">
        <f>IF(A54="","",+IF((INDEX('2011-asu'!$A$1:HO76,MATCH('BB-'!$C$1,'2011-asu'!$B:$B,0),MATCH(B54,'2011-asu'!$9:$9,0)))=0,"",(INDEX('2011-asu'!$A$1:HO76,MATCH('BB-'!$C$1,'2011-asu'!$B:$B,0),MATCH(B54,'2011-asu'!$9:$9,0)))))</f>
        <v>161</v>
      </c>
      <c r="E54" s="30">
        <f>IF(A54="","",IF(INDEX('2011-asu'!$A$1:HP76,MATCH('BB-'!$C$1,'2011-asu'!$B:$B,0),MATCH(C54,'2011-asu'!$9:$9,0))=0,"",+INDEX('2011-asu'!$A$1:HP76,MATCH('BB-'!$C$1,'2011-asu'!$B:$B,0),MATCH(C54,'2011-asu'!$9:$9,0))))</f>
        <v>9.11</v>
      </c>
    </row>
    <row r="55" spans="1:5" x14ac:dyDescent="0.25">
      <c r="A55" s="30">
        <f t="shared" si="2"/>
        <v>6</v>
      </c>
      <c r="B55" s="30" t="str">
        <f>IF(A55="","",+INDEX('2011-asu'!$9:$9,1,$A55-1))</f>
        <v>2011-04-15-to-2011-07-14-pe-05</v>
      </c>
      <c r="C55" s="30" t="str">
        <f>IF(A55="","",+INDEX('2011-asu'!$9:$9,1,$A55))</f>
        <v>2011-04-15-to-2011-07-14-up-05</v>
      </c>
      <c r="D55" s="30">
        <f>IF(A55="","",+IF((INDEX('2011-asu'!$A$1:HO77,MATCH('BB-'!$C$1,'2011-asu'!$B:$B,0),MATCH(B55,'2011-asu'!$9:$9,0)))=0,"",(INDEX('2011-asu'!$A$1:HO77,MATCH('BB-'!$C$1,'2011-asu'!$B:$B,0),MATCH(B55,'2011-asu'!$9:$9,0)))))</f>
        <v>159</v>
      </c>
      <c r="E55" s="30">
        <f>IF(A55="","",IF(INDEX('2011-asu'!$A$1:HP77,MATCH('BB-'!$C$1,'2011-asu'!$B:$B,0),MATCH(C55,'2011-asu'!$9:$9,0))=0,"",+INDEX('2011-asu'!$A$1:HP77,MATCH('BB-'!$C$1,'2011-asu'!$B:$B,0),MATCH(C55,'2011-asu'!$9:$9,0))))</f>
        <v>8.99</v>
      </c>
    </row>
    <row r="56" spans="1:5" x14ac:dyDescent="0.25">
      <c r="A56" s="30">
        <f t="shared" si="2"/>
        <v>4</v>
      </c>
      <c r="B56" s="30" t="str">
        <f>IF(A56="","",+INDEX('2011-asu'!$9:$9,1,$A56-1))</f>
        <v>2011-02-01-to-2011-04-14-pe-05</v>
      </c>
      <c r="C56" s="30" t="str">
        <f>IF(A56="","",+INDEX('2011-asu'!$9:$9,1,$A56))</f>
        <v>2011-02-01-to-2011-04-14-up-05</v>
      </c>
      <c r="D56" s="30">
        <f>IF(A56="","",+IF((INDEX('2011-asu'!$A$1:HO78,MATCH('BB-'!$C$1,'2011-asu'!$B:$B,0),MATCH(B56,'2011-asu'!$9:$9,0)))=0,"",(INDEX('2011-asu'!$A$1:HO78,MATCH('BB-'!$C$1,'2011-asu'!$B:$B,0),MATCH(B56,'2011-asu'!$9:$9,0)))))</f>
        <v>194</v>
      </c>
      <c r="E56" s="30">
        <f>IF(A56="","",IF(INDEX('2011-asu'!$A$1:HP78,MATCH('BB-'!$C$1,'2011-asu'!$B:$B,0),MATCH(C56,'2011-asu'!$9:$9,0))=0,"",+INDEX('2011-asu'!$A$1:HP78,MATCH('BB-'!$C$1,'2011-asu'!$B:$B,0),MATCH(C56,'2011-asu'!$9:$9,0))))</f>
        <v>11.03</v>
      </c>
    </row>
    <row r="57" spans="1:5" x14ac:dyDescent="0.25">
      <c r="A57" s="30" t="str">
        <f t="shared" si="2"/>
        <v/>
      </c>
      <c r="B57" s="30" t="str">
        <f>IF(A57="","",+INDEX('2011-asu'!$9:$9,1,$A57-1))</f>
        <v/>
      </c>
      <c r="C57" s="30" t="str">
        <f>IF(A57="","",+INDEX('2011-asu'!$9:$9,1,$A57))</f>
        <v/>
      </c>
      <c r="D57" s="30" t="str">
        <f>IF(A57="","",+IF((INDEX('2011-asu'!$A$1:HO79,MATCH('BB-'!$C$1,'2011-asu'!$B:$B,0),MATCH(B57,'2011-asu'!$9:$9,0)))=0,"",(INDEX('2011-asu'!$A$1:HO79,MATCH('BB-'!$C$1,'2011-asu'!$B:$B,0),MATCH(B57,'2011-asu'!$9:$9,0)))))</f>
        <v/>
      </c>
      <c r="E57" s="30" t="str">
        <f>IF(A57="","",IF(INDEX('2011-asu'!$A$1:HP79,MATCH('BB-'!$C$1,'2011-asu'!$B:$B,0),MATCH(C57,'2011-asu'!$9:$9,0))=0,"",+INDEX('2011-asu'!$A$1:HP79,MATCH('BB-'!$C$1,'2011-asu'!$B:$B,0),MATCH(C57,'2011-asu'!$9:$9,0))))</f>
        <v/>
      </c>
    </row>
    <row r="58" spans="1:5" x14ac:dyDescent="0.25">
      <c r="A58" s="30" t="str">
        <f t="shared" si="2"/>
        <v/>
      </c>
      <c r="B58" s="30" t="str">
        <f>IF(A58="","",+INDEX('2011-asu'!$9:$9,1,$A58-1))</f>
        <v/>
      </c>
      <c r="C58" s="30" t="str">
        <f>IF(A58="","",+INDEX('2011-asu'!$9:$9,1,$A58))</f>
        <v/>
      </c>
      <c r="D58" s="30" t="str">
        <f>IF(A58="","",+IF((INDEX('2011-asu'!$A$1:HO80,MATCH('BB-'!$C$1,'2011-asu'!$B:$B,0),MATCH(B58,'2011-asu'!$9:$9,0)))=0,"",(INDEX('2011-asu'!$A$1:HO80,MATCH('BB-'!$C$1,'2011-asu'!$B:$B,0),MATCH(B58,'2011-asu'!$9:$9,0)))))</f>
        <v/>
      </c>
      <c r="E58" s="30" t="str">
        <f>IF(A58="","",IF(INDEX('2011-asu'!$A$1:HP80,MATCH('BB-'!$C$1,'2011-asu'!$B:$B,0),MATCH(C58,'2011-asu'!$9:$9,0))=0,"",+INDEX('2011-asu'!$A$1:HP80,MATCH('BB-'!$C$1,'2011-asu'!$B:$B,0),MATCH(C58,'2011-asu'!$9:$9,0))))</f>
        <v/>
      </c>
    </row>
    <row r="59" spans="1:5" x14ac:dyDescent="0.25">
      <c r="A59" s="30" t="str">
        <f t="shared" si="2"/>
        <v/>
      </c>
      <c r="B59" s="30" t="str">
        <f>IF(A59="","",+INDEX('2011-asu'!$9:$9,1,$A59-1))</f>
        <v/>
      </c>
      <c r="C59" s="30" t="str">
        <f>IF(A59="","",+INDEX('2011-asu'!$9:$9,1,$A59))</f>
        <v/>
      </c>
      <c r="D59" s="30" t="str">
        <f>IF(A59="","",+IF((INDEX('2011-asu'!$A$1:HO81,MATCH('BB-'!$C$1,'2011-asu'!$B:$B,0),MATCH(B59,'2011-asu'!$9:$9,0)))=0,"",(INDEX('2011-asu'!$A$1:HO81,MATCH('BB-'!$C$1,'2011-asu'!$B:$B,0),MATCH(B59,'2011-asu'!$9:$9,0)))))</f>
        <v/>
      </c>
      <c r="E59" s="30" t="str">
        <f>IF(A59="","",IF(INDEX('2011-asu'!$A$1:HP81,MATCH('BB-'!$C$1,'2011-asu'!$B:$B,0),MATCH(C59,'2011-asu'!$9:$9,0))=0,"",+INDEX('2011-asu'!$A$1:HP81,MATCH('BB-'!$C$1,'2011-asu'!$B:$B,0),MATCH(C59,'2011-asu'!$9:$9,0))))</f>
        <v/>
      </c>
    </row>
    <row r="60" spans="1:5" x14ac:dyDescent="0.25">
      <c r="A60" s="30" t="str">
        <f t="shared" si="2"/>
        <v/>
      </c>
      <c r="B60" s="30" t="str">
        <f>IF(A60="","",+INDEX('2011-asu'!$9:$9,1,$A60-1))</f>
        <v/>
      </c>
      <c r="C60" s="30" t="str">
        <f>IF(A60="","",+INDEX('2011-asu'!$9:$9,1,$A60))</f>
        <v/>
      </c>
      <c r="D60" s="30" t="str">
        <f>IF(A60="","",+IF((INDEX('2011-asu'!$A$1:HO82,MATCH('BB-'!$C$1,'2011-asu'!$B:$B,0),MATCH(B60,'2011-asu'!$9:$9,0)))=0,"",(INDEX('2011-asu'!$A$1:HO82,MATCH('BB-'!$C$1,'2011-asu'!$B:$B,0),MATCH(B60,'2011-asu'!$9:$9,0)))))</f>
        <v/>
      </c>
      <c r="E60" s="30" t="str">
        <f>IF(A60="","",IF(INDEX('2011-asu'!$A$1:HP82,MATCH('BB-'!$C$1,'2011-asu'!$B:$B,0),MATCH(C60,'2011-asu'!$9:$9,0))=0,"",+INDEX('2011-asu'!$A$1:HP82,MATCH('BB-'!$C$1,'2011-asu'!$B:$B,0),MATCH(C60,'2011-asu'!$9:$9,0))))</f>
        <v/>
      </c>
    </row>
    <row r="61" spans="1:5" x14ac:dyDescent="0.25">
      <c r="A61" s="30" t="str">
        <f t="shared" si="2"/>
        <v/>
      </c>
      <c r="B61" s="30" t="str">
        <f>IF(A61="","",+INDEX('2011-asu'!$9:$9,1,$A61-1))</f>
        <v/>
      </c>
      <c r="C61" s="30" t="str">
        <f>IF(A61="","",+INDEX('2011-asu'!$9:$9,1,$A61))</f>
        <v/>
      </c>
      <c r="D61" s="30" t="str">
        <f>IF(A61="","",+IF((INDEX('2011-asu'!$A$1:HO83,MATCH('BB-'!$C$1,'2011-asu'!$B:$B,0),MATCH(B61,'2011-asu'!$9:$9,0)))=0,"",(INDEX('2011-asu'!$A$1:HO83,MATCH('BB-'!$C$1,'2011-asu'!$B:$B,0),MATCH(B61,'2011-asu'!$9:$9,0)))))</f>
        <v/>
      </c>
      <c r="E61" s="30" t="str">
        <f>IF(A61="","",IF(INDEX('2011-asu'!$A$1:HP83,MATCH('BB-'!$C$1,'2011-asu'!$B:$B,0),MATCH(C61,'2011-asu'!$9:$9,0))=0,"",+INDEX('2011-asu'!$A$1:HP83,MATCH('BB-'!$C$1,'2011-asu'!$B:$B,0),MATCH(C61,'2011-asu'!$9:$9,0))))</f>
        <v/>
      </c>
    </row>
    <row r="62" spans="1:5" x14ac:dyDescent="0.25">
      <c r="A62" s="30" t="str">
        <f t="shared" si="2"/>
        <v/>
      </c>
      <c r="B62" s="30" t="str">
        <f>IF(A62="","",+INDEX('2011-asu'!$9:$9,1,$A62-1))</f>
        <v/>
      </c>
      <c r="C62" s="30" t="str">
        <f>IF(A62="","",+INDEX('2011-asu'!$9:$9,1,$A62))</f>
        <v/>
      </c>
      <c r="D62" s="30" t="str">
        <f>IF(A62="","",+IF((INDEX('2011-asu'!$A$1:HO84,MATCH('BB-'!$C$1,'2011-asu'!$B:$B,0),MATCH(B62,'2011-asu'!$9:$9,0)))=0,"",(INDEX('2011-asu'!$A$1:HO84,MATCH('BB-'!$C$1,'2011-asu'!$B:$B,0),MATCH(B62,'2011-asu'!$9:$9,0)))))</f>
        <v/>
      </c>
      <c r="E62" s="30" t="str">
        <f>IF(A62="","",IF(INDEX('2011-asu'!$A$1:HP84,MATCH('BB-'!$C$1,'2011-asu'!$B:$B,0),MATCH(C62,'2011-asu'!$9:$9,0))=0,"",+INDEX('2011-asu'!$A$1:HP84,MATCH('BB-'!$C$1,'2011-asu'!$B:$B,0),MATCH(C62,'2011-asu'!$9:$9,0))))</f>
        <v/>
      </c>
    </row>
    <row r="63" spans="1:5" x14ac:dyDescent="0.25">
      <c r="A63" s="30" t="str">
        <f t="shared" si="2"/>
        <v/>
      </c>
      <c r="B63" s="30" t="str">
        <f>IF(A63="","",+INDEX('2011-asu'!$9:$9,1,$A63-1))</f>
        <v/>
      </c>
      <c r="C63" s="30" t="str">
        <f>IF(A63="","",+INDEX('2011-asu'!$9:$9,1,$A63))</f>
        <v/>
      </c>
      <c r="D63" s="30" t="str">
        <f>IF(A63="","",+IF((INDEX('2011-asu'!$A$1:HO85,MATCH('BB-'!$C$1,'2011-asu'!$B:$B,0),MATCH(B63,'2011-asu'!$9:$9,0)))=0,"",(INDEX('2011-asu'!$A$1:HO85,MATCH('BB-'!$C$1,'2011-asu'!$B:$B,0),MATCH(B63,'2011-asu'!$9:$9,0)))))</f>
        <v/>
      </c>
      <c r="E63" s="30" t="str">
        <f>IF(A63="","",IF(INDEX('2011-asu'!$A$1:HP85,MATCH('BB-'!$C$1,'2011-asu'!$B:$B,0),MATCH(C63,'2011-asu'!$9:$9,0))=0,"",+INDEX('2011-asu'!$A$1:HP85,MATCH('BB-'!$C$1,'2011-asu'!$B:$B,0),MATCH(C63,'2011-asu'!$9:$9,0))))</f>
        <v/>
      </c>
    </row>
    <row r="64" spans="1:5" x14ac:dyDescent="0.25">
      <c r="A64" s="30" t="str">
        <f t="shared" si="2"/>
        <v/>
      </c>
      <c r="B64" s="30" t="str">
        <f>IF(A64="","",+INDEX('2011-asu'!$9:$9,1,$A64-1))</f>
        <v/>
      </c>
      <c r="C64" s="30" t="str">
        <f>IF(A64="","",+INDEX('2011-asu'!$9:$9,1,$A64))</f>
        <v/>
      </c>
      <c r="D64" s="30" t="str">
        <f>IF(A64="","",+IF((INDEX('2011-asu'!$A$1:HO86,MATCH('BB-'!$C$1,'2011-asu'!$B:$B,0),MATCH(B64,'2011-asu'!$9:$9,0)))=0,"",(INDEX('2011-asu'!$A$1:HO86,MATCH('BB-'!$C$1,'2011-asu'!$B:$B,0),MATCH(B64,'2011-asu'!$9:$9,0)))))</f>
        <v/>
      </c>
      <c r="E64" s="30" t="str">
        <f>IF(A64="","",IF(INDEX('2011-asu'!$A$1:HP86,MATCH('BB-'!$C$1,'2011-asu'!$B:$B,0),MATCH(C64,'2011-asu'!$9:$9,0))=0,"",+INDEX('2011-asu'!$A$1:HP86,MATCH('BB-'!$C$1,'2011-asu'!$B:$B,0),MATCH(C64,'2011-asu'!$9:$9,0))))</f>
        <v/>
      </c>
    </row>
    <row r="65" spans="1:5" x14ac:dyDescent="0.25">
      <c r="A65" s="30" t="str">
        <f t="shared" si="2"/>
        <v/>
      </c>
      <c r="B65" s="30" t="str">
        <f>IF(A65="","",+INDEX('2011-asu'!$9:$9,1,$A65-1))</f>
        <v/>
      </c>
      <c r="C65" s="30" t="str">
        <f>IF(A65="","",+INDEX('2011-asu'!$9:$9,1,$A65))</f>
        <v/>
      </c>
      <c r="D65" s="30" t="str">
        <f>IF(A65="","",+IF((INDEX('2011-asu'!$A$1:HO87,MATCH('BB-'!$C$1,'2011-asu'!$B:$B,0),MATCH(B65,'2011-asu'!$9:$9,0)))=0,"",(INDEX('2011-asu'!$A$1:HO87,MATCH('BB-'!$C$1,'2011-asu'!$B:$B,0),MATCH(B65,'2011-asu'!$9:$9,0)))))</f>
        <v/>
      </c>
      <c r="E65" s="30" t="str">
        <f>IF(A65="","",IF(INDEX('2011-asu'!$A$1:HP87,MATCH('BB-'!$C$1,'2011-asu'!$B:$B,0),MATCH(C65,'2011-asu'!$9:$9,0))=0,"",+INDEX('2011-asu'!$A$1:HP87,MATCH('BB-'!$C$1,'2011-asu'!$B:$B,0),MATCH(C65,'2011-asu'!$9:$9,0))))</f>
        <v/>
      </c>
    </row>
    <row r="66" spans="1:5" x14ac:dyDescent="0.25">
      <c r="A66" s="30" t="str">
        <f t="shared" si="2"/>
        <v/>
      </c>
      <c r="B66" s="30" t="str">
        <f>IF(A66="","",+INDEX('2011-asu'!$9:$9,1,$A66-1))</f>
        <v/>
      </c>
      <c r="C66" s="30" t="str">
        <f>IF(A66="","",+INDEX('2011-asu'!$9:$9,1,$A66))</f>
        <v/>
      </c>
      <c r="D66" s="30" t="str">
        <f>IF(A66="","",+IF((INDEX('2011-asu'!$A$1:HO88,MATCH('BB-'!$C$1,'2011-asu'!$B:$B,0),MATCH(B66,'2011-asu'!$9:$9,0)))=0,"",(INDEX('2011-asu'!$A$1:HO88,MATCH('BB-'!$C$1,'2011-asu'!$B:$B,0),MATCH(B66,'2011-asu'!$9:$9,0)))))</f>
        <v/>
      </c>
      <c r="E66" s="30" t="str">
        <f>IF(A66="","",IF(INDEX('2011-asu'!$A$1:HP88,MATCH('BB-'!$C$1,'2011-asu'!$B:$B,0),MATCH(C66,'2011-asu'!$9:$9,0))=0,"",+INDEX('2011-asu'!$A$1:HP88,MATCH('BB-'!$C$1,'2011-asu'!$B:$B,0),MATCH(C66,'2011-asu'!$9:$9,0))))</f>
        <v/>
      </c>
    </row>
    <row r="67" spans="1:5" x14ac:dyDescent="0.25">
      <c r="A67" s="30" t="str">
        <f t="shared" si="2"/>
        <v/>
      </c>
      <c r="B67" s="30" t="str">
        <f>IF(A67="","",+INDEX('2011-asu'!$9:$9,1,$A67-1))</f>
        <v/>
      </c>
      <c r="C67" s="30" t="str">
        <f>IF(A67="","",+INDEX('2011-asu'!$9:$9,1,$A67))</f>
        <v/>
      </c>
      <c r="D67" s="30" t="str">
        <f>IF(A67="","",+IF((INDEX('2011-asu'!$A$1:HO89,MATCH('BB-'!$C$1,'2011-asu'!$B:$B,0),MATCH(B67,'2011-asu'!$9:$9,0)))=0,"",(INDEX('2011-asu'!$A$1:HO89,MATCH('BB-'!$C$1,'2011-asu'!$B:$B,0),MATCH(B67,'2011-asu'!$9:$9,0)))))</f>
        <v/>
      </c>
      <c r="E67" s="30" t="str">
        <f>IF(A67="","",IF(INDEX('2011-asu'!$A$1:HP89,MATCH('BB-'!$C$1,'2011-asu'!$B:$B,0),MATCH(C67,'2011-asu'!$9:$9,0))=0,"",+INDEX('2011-asu'!$A$1:HP89,MATCH('BB-'!$C$1,'2011-asu'!$B:$B,0),MATCH(C67,'2011-asu'!$9:$9,0))))</f>
        <v/>
      </c>
    </row>
    <row r="68" spans="1:5" x14ac:dyDescent="0.25">
      <c r="A68" s="30" t="str">
        <f t="shared" si="2"/>
        <v/>
      </c>
      <c r="B68" s="30" t="str">
        <f>IF(A68="","",+INDEX('2011-asu'!$9:$9,1,$A68-1))</f>
        <v/>
      </c>
      <c r="C68" s="30" t="str">
        <f>IF(A68="","",+INDEX('2011-asu'!$9:$9,1,$A68))</f>
        <v/>
      </c>
      <c r="D68" s="30" t="str">
        <f>IF(A68="","",+IF((INDEX('2011-asu'!$A$1:HO90,MATCH('BB-'!$C$1,'2011-asu'!$B:$B,0),MATCH(B68,'2011-asu'!$9:$9,0)))=0,"",(INDEX('2011-asu'!$A$1:HO90,MATCH('BB-'!$C$1,'2011-asu'!$B:$B,0),MATCH(B68,'2011-asu'!$9:$9,0)))))</f>
        <v/>
      </c>
      <c r="E68" s="30" t="str">
        <f>IF(A68="","",IF(INDEX('2011-asu'!$A$1:HP90,MATCH('BB-'!$C$1,'2011-asu'!$B:$B,0),MATCH(C68,'2011-asu'!$9:$9,0))=0,"",+INDEX('2011-asu'!$A$1:HP90,MATCH('BB-'!$C$1,'2011-asu'!$B:$B,0),MATCH(C68,'2011-asu'!$9:$9,0))))</f>
        <v/>
      </c>
    </row>
    <row r="69" spans="1:5" x14ac:dyDescent="0.25">
      <c r="A69" s="30" t="str">
        <f t="shared" si="2"/>
        <v/>
      </c>
      <c r="B69" s="30" t="str">
        <f>IF(A69="","",+INDEX('2011-asu'!$9:$9,1,$A69-1))</f>
        <v/>
      </c>
      <c r="C69" s="30" t="str">
        <f>IF(A69="","",+INDEX('2011-asu'!$9:$9,1,$A69))</f>
        <v/>
      </c>
      <c r="D69" s="30" t="str">
        <f>IF(A69="","",+IF((INDEX('2011-asu'!$A$1:HO91,MATCH('BB-'!$C$1,'2011-asu'!$B:$B,0),MATCH(B69,'2011-asu'!$9:$9,0)))=0,"",(INDEX('2011-asu'!$A$1:HO91,MATCH('BB-'!$C$1,'2011-asu'!$B:$B,0),MATCH(B69,'2011-asu'!$9:$9,0)))))</f>
        <v/>
      </c>
      <c r="E69" s="30" t="str">
        <f>IF(A69="","",IF(INDEX('2011-asu'!$A$1:HP91,MATCH('BB-'!$C$1,'2011-asu'!$B:$B,0),MATCH(C69,'2011-asu'!$9:$9,0))=0,"",+INDEX('2011-asu'!$A$1:HP91,MATCH('BB-'!$C$1,'2011-asu'!$B:$B,0),MATCH(C69,'2011-asu'!$9:$9,0))))</f>
        <v/>
      </c>
    </row>
    <row r="70" spans="1:5" x14ac:dyDescent="0.25">
      <c r="A70" s="30" t="str">
        <f t="shared" si="2"/>
        <v/>
      </c>
      <c r="B70" s="30" t="str">
        <f>IF(A70="","",+INDEX('2011-asu'!$9:$9,1,$A70-1))</f>
        <v/>
      </c>
      <c r="C70" s="30" t="str">
        <f>IF(A70="","",+INDEX('2011-asu'!$9:$9,1,$A70))</f>
        <v/>
      </c>
      <c r="D70" s="30" t="str">
        <f>IF(A70="","",+IF((INDEX('2011-asu'!$A$1:HO92,MATCH('BB-'!$C$1,'2011-asu'!$B:$B,0),MATCH(B70,'2011-asu'!$9:$9,0)))=0,"",(INDEX('2011-asu'!$A$1:HO92,MATCH('BB-'!$C$1,'2011-asu'!$B:$B,0),MATCH(B70,'2011-asu'!$9:$9,0)))))</f>
        <v/>
      </c>
      <c r="E70" s="30" t="str">
        <f>IF(A70="","",IF(INDEX('2011-asu'!$A$1:HP92,MATCH('BB-'!$C$1,'2011-asu'!$B:$B,0),MATCH(C70,'2011-asu'!$9:$9,0))=0,"",+INDEX('2011-asu'!$A$1:HP92,MATCH('BB-'!$C$1,'2011-asu'!$B:$B,0),MATCH(C70,'2011-asu'!$9:$9,0))))</f>
        <v/>
      </c>
    </row>
  </sheetData>
  <autoFilter ref="B3:E3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E70"/>
  <sheetViews>
    <sheetView workbookViewId="0"/>
  </sheetViews>
  <sheetFormatPr defaultColWidth="8.88671875" defaultRowHeight="13.8" x14ac:dyDescent="0.25"/>
  <cols>
    <col min="1" max="1" width="8.33203125" style="30" customWidth="1"/>
    <col min="2" max="3" width="30.5546875" style="30" customWidth="1"/>
    <col min="4" max="4" width="29.109375" style="30" customWidth="1"/>
    <col min="5" max="5" width="11.5546875" style="30" customWidth="1"/>
    <col min="6" max="16384" width="8.88671875" style="30"/>
  </cols>
  <sheetData>
    <row r="1" spans="1:5" ht="22.2" customHeight="1" x14ac:dyDescent="0.25">
      <c r="A1" s="30">
        <f>MATCH(MAX('2011-asu'!6:6),'2011-asu'!6:6,0)</f>
        <v>108</v>
      </c>
      <c r="B1" s="30" t="s">
        <v>11</v>
      </c>
      <c r="C1" s="31" t="s">
        <v>15</v>
      </c>
      <c r="D1" s="32" t="s">
        <v>10</v>
      </c>
      <c r="E1" s="33" t="str">
        <f ca="1">+INDIRECT(CONCATENATE("'2011-asu'!A",+MATCH($C$1,'2011-asu'!$B$1:$B$18,0)))</f>
        <v>4 (B+)</v>
      </c>
    </row>
    <row r="3" spans="1:5" ht="43.2" customHeight="1" x14ac:dyDescent="0.25">
      <c r="B3" s="30" t="s">
        <v>23</v>
      </c>
      <c r="C3" s="30" t="s">
        <v>24</v>
      </c>
      <c r="D3" s="29" t="s">
        <v>8</v>
      </c>
      <c r="E3" s="29" t="s">
        <v>9</v>
      </c>
    </row>
    <row r="4" spans="1:5" x14ac:dyDescent="0.25">
      <c r="A4" s="30">
        <f>+A1</f>
        <v>108</v>
      </c>
      <c r="B4" s="30" t="str">
        <f>+INDEX('2011-asu'!$9:$9,1,$A4-1)</f>
        <v>2024-01-15-to-2024-04-14-pe-05</v>
      </c>
      <c r="C4" s="30" t="str">
        <f>+INDEX('2011-asu'!$9:$9,1,$A4)</f>
        <v>2024-01-15-to-2024-04-14-up-05</v>
      </c>
      <c r="D4" s="30">
        <f>+IF((INDEX('2011-asu'!$A$1:HO26,MATCH('B+'!$C$1,'2011-asu'!$B:$B,0),MATCH(B4,'2011-asu'!$9:$9,0)))=0,"",(INDEX('2011-asu'!$A$1:HO26,MATCH('B+'!$C$1,'2011-asu'!$B:$B,0),MATCH(B4,'2011-asu'!$9:$9,0))))</f>
        <v>166</v>
      </c>
      <c r="E4" s="30">
        <f>IF(INDEX('2011-asu'!$A$1:HP26,MATCH('B+'!$C$1,'2011-asu'!$B:$B,0),MATCH(C4,'2011-asu'!$9:$9,0))=0,"",+INDEX('2011-asu'!$A$1:HP26,MATCH('B+'!$C$1,'2011-asu'!$B:$B,0),MATCH(C4,'2011-asu'!$9:$9,0)))</f>
        <v>9.39</v>
      </c>
    </row>
    <row r="5" spans="1:5" x14ac:dyDescent="0.25">
      <c r="A5" s="30">
        <f t="shared" ref="A5:A65" si="0">IF(OR(A4=4,A4=""),"",+A4-2)</f>
        <v>106</v>
      </c>
      <c r="B5" s="30" t="str">
        <f>IF(A5="","",+INDEX('2011-asu'!$9:$9,1,$A5-1))</f>
        <v>2023-10-15-to-2024-01-14-pe-05</v>
      </c>
      <c r="C5" s="30" t="str">
        <f>IF(A5="","",+INDEX('2011-asu'!$9:$9,1,$A5))</f>
        <v>2023-10-15-to-2024-01-14-up-05</v>
      </c>
      <c r="D5" s="30">
        <f>IF(A5="","",+IF((INDEX('2011-asu'!$A$1:HO27,MATCH('B+'!$C$1,'2011-asu'!$B:$B,0),MATCH(B5,'2011-asu'!$9:$9,0)))=0,"",(INDEX('2011-asu'!$A$1:HO27,MATCH('B+'!$C$1,'2011-asu'!$B:$B,0),MATCH(B5,'2011-asu'!$9:$9,0)))))</f>
        <v>167</v>
      </c>
      <c r="E5" s="30">
        <f>IF(A5="","",IF(INDEX('2011-asu'!$A$1:HP27,MATCH('B+'!$C$1,'2011-asu'!$B:$B,0),MATCH(C5,'2011-asu'!$9:$9,0))=0,"",+INDEX('2011-asu'!$A$1:HP27,MATCH('B+'!$C$1,'2011-asu'!$B:$B,0),MATCH(C5,'2011-asu'!$9:$9,0))))</f>
        <v>9.4499999999999993</v>
      </c>
    </row>
    <row r="6" spans="1:5" x14ac:dyDescent="0.25">
      <c r="A6" s="30">
        <f t="shared" si="0"/>
        <v>104</v>
      </c>
      <c r="B6" s="30" t="str">
        <f>IF(A6="","",+INDEX('2011-asu'!$9:$9,1,$A6-1))</f>
        <v>2023-07-15-to-2023-10-14-pe-05</v>
      </c>
      <c r="C6" s="30" t="str">
        <f>IF(A6="","",+INDEX('2011-asu'!$9:$9,1,$A6))</f>
        <v>2023-07-15-to-2023-10-14-up-05</v>
      </c>
      <c r="D6" s="30">
        <f>IF(A6="","",+IF((INDEX('2011-asu'!$A$1:HO28,MATCH('B+'!$C$1,'2011-asu'!$B:$B,0),MATCH(B6,'2011-asu'!$9:$9,0)))=0,"",(INDEX('2011-asu'!$A$1:HO28,MATCH('B+'!$C$1,'2011-asu'!$B:$B,0),MATCH(B6,'2011-asu'!$9:$9,0)))))</f>
        <v>179</v>
      </c>
      <c r="E6" s="30">
        <f>IF(A6="","",IF(INDEX('2011-asu'!$A$1:HP28,MATCH('B+'!$C$1,'2011-asu'!$B:$B,0),MATCH(C6,'2011-asu'!$9:$9,0))=0,"",+INDEX('2011-asu'!$A$1:HP28,MATCH('B+'!$C$1,'2011-asu'!$B:$B,0),MATCH(C6,'2011-asu'!$9:$9,0))))</f>
        <v>10.15</v>
      </c>
    </row>
    <row r="7" spans="1:5" x14ac:dyDescent="0.25">
      <c r="A7" s="30">
        <f t="shared" si="0"/>
        <v>102</v>
      </c>
      <c r="B7" s="30" t="str">
        <f>IF(A7="","",+INDEX('2011-asu'!$9:$9,1,$A7-1))</f>
        <v>2023-04-15-to-2023-07-14-pe-05</v>
      </c>
      <c r="C7" s="30" t="str">
        <f>IF(A7="","",+INDEX('2011-asu'!$9:$9,1,$A7))</f>
        <v>2023-04-15-to-2023-07-14-up-05</v>
      </c>
      <c r="D7" s="30">
        <f>IF(A7="","",+IF((INDEX('2011-asu'!$A$1:HO29,MATCH('B+'!$C$1,'2011-asu'!$B:$B,0),MATCH(B7,'2011-asu'!$9:$9,0)))=0,"",(INDEX('2011-asu'!$A$1:HO29,MATCH('B+'!$C$1,'2011-asu'!$B:$B,0),MATCH(B7,'2011-asu'!$9:$9,0)))))</f>
        <v>179</v>
      </c>
      <c r="E7" s="30">
        <f>IF(A7="","",IF(INDEX('2011-asu'!$A$1:HP29,MATCH('B+'!$C$1,'2011-asu'!$B:$B,0),MATCH(C7,'2011-asu'!$9:$9,0))=0,"",+INDEX('2011-asu'!$A$1:HP29,MATCH('B+'!$C$1,'2011-asu'!$B:$B,0),MATCH(C7,'2011-asu'!$9:$9,0))))</f>
        <v>10.15</v>
      </c>
    </row>
    <row r="8" spans="1:5" x14ac:dyDescent="0.25">
      <c r="A8" s="30">
        <f t="shared" si="0"/>
        <v>100</v>
      </c>
      <c r="B8" s="30" t="str">
        <f>IF(A8="","",+INDEX('2011-asu'!$9:$9,1,$A8-1))</f>
        <v>2023-01-15-to-2023-04-14-pe-05</v>
      </c>
      <c r="C8" s="30" t="str">
        <f>IF(A8="","",+INDEX('2011-asu'!$9:$9,1,$A8))</f>
        <v>2023-01-15-to-2023-04-14-up-05</v>
      </c>
      <c r="D8" s="30">
        <f>IF(A8="","",+IF((INDEX('2011-asu'!$A$1:HO30,MATCH('B+'!$C$1,'2011-asu'!$B:$B,0),MATCH(B8,'2011-asu'!$9:$9,0)))=0,"",(INDEX('2011-asu'!$A$1:HO30,MATCH('B+'!$C$1,'2011-asu'!$B:$B,0),MATCH(B8,'2011-asu'!$9:$9,0)))))</f>
        <v>193</v>
      </c>
      <c r="E8" s="30">
        <f>IF(A8="","",IF(INDEX('2011-asu'!$A$1:HP30,MATCH('B+'!$C$1,'2011-asu'!$B:$B,0),MATCH(C8,'2011-asu'!$9:$9,0))=0,"",+INDEX('2011-asu'!$A$1:HP30,MATCH('B+'!$C$1,'2011-asu'!$B:$B,0),MATCH(C8,'2011-asu'!$9:$9,0))))</f>
        <v>10.97</v>
      </c>
    </row>
    <row r="9" spans="1:5" x14ac:dyDescent="0.25">
      <c r="A9" s="30">
        <f t="shared" si="0"/>
        <v>98</v>
      </c>
      <c r="B9" s="30" t="str">
        <f>IF(A9="","",+INDEX('2011-asu'!$9:$9,1,$A9-1))</f>
        <v>2022-10-15-to-2023-01-14-pe-05</v>
      </c>
      <c r="C9" s="30" t="str">
        <f>IF(A9="","",+INDEX('2011-asu'!$9:$9,1,$A9))</f>
        <v>2022-10-15-to-2023-01-14-up-05</v>
      </c>
      <c r="D9" s="30">
        <f>IF(A9="","",+IF((INDEX('2011-asu'!$A$1:HO31,MATCH('B+'!$C$1,'2011-asu'!$B:$B,0),MATCH(B9,'2011-asu'!$9:$9,0)))=0,"",(INDEX('2011-asu'!$A$1:HO31,MATCH('B+'!$C$1,'2011-asu'!$B:$B,0),MATCH(B9,'2011-asu'!$9:$9,0)))))</f>
        <v>202</v>
      </c>
      <c r="E9" s="30">
        <f>IF(A9="","",IF(INDEX('2011-asu'!$A$1:HP31,MATCH('B+'!$C$1,'2011-asu'!$B:$B,0),MATCH(C9,'2011-asu'!$9:$9,0))=0,"",+INDEX('2011-asu'!$A$1:HP31,MATCH('B+'!$C$1,'2011-asu'!$B:$B,0),MATCH(C9,'2011-asu'!$9:$9,0))))</f>
        <v>11.49</v>
      </c>
    </row>
    <row r="10" spans="1:5" x14ac:dyDescent="0.25">
      <c r="A10" s="30">
        <f t="shared" si="0"/>
        <v>96</v>
      </c>
      <c r="B10" s="30" t="str">
        <f>IF(A10="","",+INDEX('2011-asu'!$9:$9,1,$A10-1))</f>
        <v>2022-07-15-to-2022-10-14-pe-05</v>
      </c>
      <c r="C10" s="30" t="str">
        <f>IF(A10="","",+INDEX('2011-asu'!$9:$9,1,$A10))</f>
        <v>2022-07-15-to-2022-10-14-up-05</v>
      </c>
      <c r="D10" s="30">
        <f>IF(A10="","",+IF((INDEX('2011-asu'!$A$1:HO32,MATCH('B+'!$C$1,'2011-asu'!$B:$B,0),MATCH(B10,'2011-asu'!$9:$9,0)))=0,"",(INDEX('2011-asu'!$A$1:HO32,MATCH('B+'!$C$1,'2011-asu'!$B:$B,0),MATCH(B10,'2011-asu'!$9:$9,0)))))</f>
        <v>187</v>
      </c>
      <c r="E10" s="30">
        <f>IF(A10="","",IF(INDEX('2011-asu'!$A$1:HP32,MATCH('B+'!$C$1,'2011-asu'!$B:$B,0),MATCH(C10,'2011-asu'!$9:$9,0))=0,"",+INDEX('2011-asu'!$A$1:HP32,MATCH('B+'!$C$1,'2011-asu'!$B:$B,0),MATCH(C10,'2011-asu'!$9:$9,0))))</f>
        <v>10.62</v>
      </c>
    </row>
    <row r="11" spans="1:5" x14ac:dyDescent="0.25">
      <c r="A11" s="30">
        <f t="shared" si="0"/>
        <v>94</v>
      </c>
      <c r="B11" s="30" t="str">
        <f>IF(A11="","",+INDEX('2011-asu'!$9:$9,1,$A11-1))</f>
        <v>2022-04-15-to-2022-07-14-pe-05</v>
      </c>
      <c r="C11" s="30" t="str">
        <f>IF(A11="","",+INDEX('2011-asu'!$9:$9,1,$A11))</f>
        <v>2022-04-15-to-2022-07-14-up-05</v>
      </c>
      <c r="D11" s="30">
        <f>IF(A11="","",+IF((INDEX('2011-asu'!$A$1:HO33,MATCH('B+'!$C$1,'2011-asu'!$B:$B,0),MATCH(B11,'2011-asu'!$9:$9,0)))=0,"",(INDEX('2011-asu'!$A$1:HO33,MATCH('B+'!$C$1,'2011-asu'!$B:$B,0),MATCH(B11,'2011-asu'!$9:$9,0)))))</f>
        <v>178</v>
      </c>
      <c r="E11" s="30">
        <f>IF(A11="","",IF(INDEX('2011-asu'!$A$1:HP33,MATCH('B+'!$C$1,'2011-asu'!$B:$B,0),MATCH(C11,'2011-asu'!$9:$9,0))=0,"",+INDEX('2011-asu'!$A$1:HP33,MATCH('B+'!$C$1,'2011-asu'!$B:$B,0),MATCH(C11,'2011-asu'!$9:$9,0))))</f>
        <v>10.09</v>
      </c>
    </row>
    <row r="12" spans="1:5" x14ac:dyDescent="0.25">
      <c r="A12" s="30">
        <f t="shared" si="0"/>
        <v>92</v>
      </c>
      <c r="B12" s="30" t="str">
        <f>IF(A12="","",+INDEX('2011-asu'!$9:$9,1,$A12-1))</f>
        <v>2022-01-15-to-2022-04-14-pe-05</v>
      </c>
      <c r="C12" s="30" t="str">
        <f>IF(A12="","",+INDEX('2011-asu'!$9:$9,1,$A12))</f>
        <v>2022-01-15-to-2022-04-14-up-05</v>
      </c>
      <c r="D12" s="30">
        <f>IF(A12="","",+IF((INDEX('2011-asu'!$A$1:HO34,MATCH('B+'!$C$1,'2011-asu'!$B:$B,0),MATCH(B12,'2011-asu'!$9:$9,0)))=0,"",(INDEX('2011-asu'!$A$1:HO34,MATCH('B+'!$C$1,'2011-asu'!$B:$B,0),MATCH(B12,'2011-asu'!$9:$9,0)))))</f>
        <v>177</v>
      </c>
      <c r="E12" s="30">
        <f>IF(A12="","",IF(INDEX('2011-asu'!$A$1:HP34,MATCH('B+'!$C$1,'2011-asu'!$B:$B,0),MATCH(C12,'2011-asu'!$9:$9,0))=0,"",+INDEX('2011-asu'!$A$1:HP34,MATCH('B+'!$C$1,'2011-asu'!$B:$B,0),MATCH(C12,'2011-asu'!$9:$9,0))))</f>
        <v>10.029999999999999</v>
      </c>
    </row>
    <row r="13" spans="1:5" x14ac:dyDescent="0.25">
      <c r="A13" s="30">
        <f t="shared" si="0"/>
        <v>90</v>
      </c>
      <c r="B13" s="30" t="str">
        <f>IF(A13="","",+INDEX('2011-asu'!$9:$9,1,$A13-1))</f>
        <v>2021-10-15-to-2022-01-14-pe-05</v>
      </c>
      <c r="C13" s="30" t="str">
        <f>IF(A13="","",+INDEX('2011-asu'!$9:$9,1,$A13))</f>
        <v>2021-10-15-to-2022-01-14-up-05</v>
      </c>
      <c r="D13" s="30">
        <f>IF(A13="","",+IF((INDEX('2011-asu'!$A$1:HO35,MATCH('B+'!$C$1,'2011-asu'!$B:$B,0),MATCH(B13,'2011-asu'!$9:$9,0)))=0,"",(INDEX('2011-asu'!$A$1:HO35,MATCH('B+'!$C$1,'2011-asu'!$B:$B,0),MATCH(B13,'2011-asu'!$9:$9,0)))))</f>
        <v>175</v>
      </c>
      <c r="E13" s="30">
        <f>IF(A13="","",IF(INDEX('2011-asu'!$A$1:HP35,MATCH('B+'!$C$1,'2011-asu'!$B:$B,0),MATCH(C13,'2011-asu'!$9:$9,0))=0,"",+INDEX('2011-asu'!$A$1:HP35,MATCH('B+'!$C$1,'2011-asu'!$B:$B,0),MATCH(C13,'2011-asu'!$9:$9,0))))</f>
        <v>9.92</v>
      </c>
    </row>
    <row r="14" spans="1:5" x14ac:dyDescent="0.25">
      <c r="A14" s="30">
        <f t="shared" si="0"/>
        <v>88</v>
      </c>
      <c r="B14" s="30" t="str">
        <f>IF(A14="","",+INDEX('2011-asu'!$9:$9,1,$A14-1))</f>
        <v>2021-07-15-to-2021-10-14-pe-05</v>
      </c>
      <c r="C14" s="30" t="str">
        <f>IF(A14="","",+INDEX('2011-asu'!$9:$9,1,$A14))</f>
        <v>2021-07-15-to-2021-10-14-up-05</v>
      </c>
      <c r="D14" s="30">
        <f>IF(A14="","",+IF((INDEX('2011-asu'!$A$1:HO36,MATCH('B+'!$C$1,'2011-asu'!$B:$B,0),MATCH(B14,'2011-asu'!$9:$9,0)))=0,"",(INDEX('2011-asu'!$A$1:HO36,MATCH('B+'!$C$1,'2011-asu'!$B:$B,0),MATCH(B14,'2011-asu'!$9:$9,0)))))</f>
        <v>173</v>
      </c>
      <c r="E14" s="30">
        <f>IF(A14="","",IF(INDEX('2011-asu'!$A$1:HP36,MATCH('B+'!$C$1,'2011-asu'!$B:$B,0),MATCH(C14,'2011-asu'!$9:$9,0))=0,"",+INDEX('2011-asu'!$A$1:HP36,MATCH('B+'!$C$1,'2011-asu'!$B:$B,0),MATCH(C14,'2011-asu'!$9:$9,0))))</f>
        <v>9.8000000000000007</v>
      </c>
    </row>
    <row r="15" spans="1:5" x14ac:dyDescent="0.25">
      <c r="A15" s="30">
        <f t="shared" si="0"/>
        <v>86</v>
      </c>
      <c r="B15" s="30" t="str">
        <f>IF(A15="","",+INDEX('2011-asu'!$9:$9,1,$A15-1))</f>
        <v>2021-04-15-to-2021-07-14-pe-05</v>
      </c>
      <c r="C15" s="30" t="str">
        <f>IF(A15="","",+INDEX('2011-asu'!$9:$9,1,$A15))</f>
        <v>2021-04-15-to-2021-07-14-up-05</v>
      </c>
      <c r="D15" s="30">
        <f>IF(A15="","",+IF((INDEX('2011-asu'!$A$1:HO37,MATCH('B+'!$C$1,'2011-asu'!$B:$B,0),MATCH(B15,'2011-asu'!$9:$9,0)))=0,"",(INDEX('2011-asu'!$A$1:HO37,MATCH('B+'!$C$1,'2011-asu'!$B:$B,0),MATCH(B15,'2011-asu'!$9:$9,0)))))</f>
        <v>170</v>
      </c>
      <c r="E15" s="30">
        <f>IF(A15="","",IF(INDEX('2011-asu'!$A$1:HP37,MATCH('B+'!$C$1,'2011-asu'!$B:$B,0),MATCH(C15,'2011-asu'!$9:$9,0))=0,"",+INDEX('2011-asu'!$A$1:HP37,MATCH('B+'!$C$1,'2011-asu'!$B:$B,0),MATCH(C15,'2011-asu'!$9:$9,0))))</f>
        <v>9.6300000000000008</v>
      </c>
    </row>
    <row r="16" spans="1:5" x14ac:dyDescent="0.25">
      <c r="A16" s="30">
        <f t="shared" si="0"/>
        <v>84</v>
      </c>
      <c r="B16" s="30" t="str">
        <f>IF(A16="","",+INDEX('2011-asu'!$9:$9,1,$A16-1))</f>
        <v>2021-01-15-to-2021-04-14-pe-05</v>
      </c>
      <c r="C16" s="30" t="str">
        <f>IF(A16="","",+INDEX('2011-asu'!$9:$9,1,$A16))</f>
        <v>2021-01-15-to-2021-04-14-up-05</v>
      </c>
      <c r="D16" s="30">
        <f>IF(A16="","",+IF((INDEX('2011-asu'!$A$1:HO38,MATCH('B+'!$C$1,'2011-asu'!$B:$B,0),MATCH(B16,'2011-asu'!$9:$9,0)))=0,"",(INDEX('2011-asu'!$A$1:HO38,MATCH('B+'!$C$1,'2011-asu'!$B:$B,0),MATCH(B16,'2011-asu'!$9:$9,0)))))</f>
        <v>183</v>
      </c>
      <c r="E16" s="30">
        <f>IF(A16="","",IF(INDEX('2011-asu'!$A$1:HP38,MATCH('B+'!$C$1,'2011-asu'!$B:$B,0),MATCH(C16,'2011-asu'!$9:$9,0))=0,"",+INDEX('2011-asu'!$A$1:HP38,MATCH('B+'!$C$1,'2011-asu'!$B:$B,0),MATCH(C16,'2011-asu'!$9:$9,0))))</f>
        <v>10.38</v>
      </c>
    </row>
    <row r="17" spans="1:5" x14ac:dyDescent="0.25">
      <c r="A17" s="30">
        <f t="shared" si="0"/>
        <v>82</v>
      </c>
      <c r="B17" s="30" t="str">
        <f>IF(A17="","",+INDEX('2011-asu'!$9:$9,1,$A17-1))</f>
        <v>2020-10-15-to-2021-01-14-pe-05</v>
      </c>
      <c r="C17" s="30" t="str">
        <f>IF(A17="","",+INDEX('2011-asu'!$9:$9,1,$A17))</f>
        <v>2020-10-15-to-2021-01-14-up-05</v>
      </c>
      <c r="D17" s="30">
        <f>IF(A17="","",+IF((INDEX('2011-asu'!$A$1:HO39,MATCH('B+'!$C$1,'2011-asu'!$B:$B,0),MATCH(B17,'2011-asu'!$9:$9,0)))=0,"",(INDEX('2011-asu'!$A$1:HO39,MATCH('B+'!$C$1,'2011-asu'!$B:$B,0),MATCH(B17,'2011-asu'!$9:$9,0)))))</f>
        <v>202</v>
      </c>
      <c r="E17" s="30">
        <f>IF(A17="","",IF(INDEX('2011-asu'!$A$1:HP39,MATCH('B+'!$C$1,'2011-asu'!$B:$B,0),MATCH(C17,'2011-asu'!$9:$9,0))=0,"",+INDEX('2011-asu'!$A$1:HP39,MATCH('B+'!$C$1,'2011-asu'!$B:$B,0),MATCH(C17,'2011-asu'!$9:$9,0))))</f>
        <v>11.49</v>
      </c>
    </row>
    <row r="18" spans="1:5" x14ac:dyDescent="0.25">
      <c r="A18" s="30">
        <f t="shared" si="0"/>
        <v>80</v>
      </c>
      <c r="B18" s="30" t="str">
        <f>IF(A18="","",+INDEX('2011-asu'!$9:$9,1,$A18-1))</f>
        <v>2020-07-15-to-2020-10-14-pe-05</v>
      </c>
      <c r="C18" s="30" t="str">
        <f>IF(A18="","",+INDEX('2011-asu'!$9:$9,1,$A18))</f>
        <v>2020-07-15-to-2020-10-14-up-05</v>
      </c>
      <c r="D18" s="30">
        <f>IF(A18="","",+IF((INDEX('2011-asu'!$A$1:HO40,MATCH('B+'!$C$1,'2011-asu'!$B:$B,0),MATCH(B18,'2011-asu'!$9:$9,0)))=0,"",(INDEX('2011-asu'!$A$1:HO40,MATCH('B+'!$C$1,'2011-asu'!$B:$B,0),MATCH(B18,'2011-asu'!$9:$9,0)))))</f>
        <v>206</v>
      </c>
      <c r="E18" s="30">
        <f>IF(A18="","",IF(INDEX('2011-asu'!$A$1:HP40,MATCH('B+'!$C$1,'2011-asu'!$B:$B,0),MATCH(C18,'2011-asu'!$9:$9,0))=0,"",+INDEX('2011-asu'!$A$1:HP40,MATCH('B+'!$C$1,'2011-asu'!$B:$B,0),MATCH(C18,'2011-asu'!$9:$9,0))))</f>
        <v>11.73</v>
      </c>
    </row>
    <row r="19" spans="1:5" x14ac:dyDescent="0.25">
      <c r="A19" s="30">
        <f t="shared" si="0"/>
        <v>78</v>
      </c>
      <c r="B19" s="30" t="str">
        <f>IF(A19="","",+INDEX('2011-asu'!$9:$9,1,$A19-1))</f>
        <v>2020-04-15-to-2020-07-14-pe-05</v>
      </c>
      <c r="C19" s="30" t="str">
        <f>IF(A19="","",+INDEX('2011-asu'!$9:$9,1,$A19))</f>
        <v>2020-04-15-to-2020-07-14-up-05</v>
      </c>
      <c r="D19" s="30">
        <f>IF(A19="","",+IF((INDEX('2011-asu'!$A$1:HO41,MATCH('B+'!$C$1,'2011-asu'!$B:$B,0),MATCH(B19,'2011-asu'!$9:$9,0)))=0,"",(INDEX('2011-asu'!$A$1:HO41,MATCH('B+'!$C$1,'2011-asu'!$B:$B,0),MATCH(B19,'2011-asu'!$9:$9,0)))))</f>
        <v>187</v>
      </c>
      <c r="E19" s="30">
        <f>IF(A19="","",IF(INDEX('2011-asu'!$A$1:HP41,MATCH('B+'!$C$1,'2011-asu'!$B:$B,0),MATCH(C19,'2011-asu'!$9:$9,0))=0,"",+INDEX('2011-asu'!$A$1:HP41,MATCH('B+'!$C$1,'2011-asu'!$B:$B,0),MATCH(C19,'2011-asu'!$9:$9,0))))</f>
        <v>10.62</v>
      </c>
    </row>
    <row r="20" spans="1:5" x14ac:dyDescent="0.25">
      <c r="A20" s="30">
        <f t="shared" si="0"/>
        <v>76</v>
      </c>
      <c r="B20" s="30" t="str">
        <f>IF(A20="","",+INDEX('2011-asu'!$9:$9,1,$A20-1))</f>
        <v>2020-01-15-to-2020-04-14-pe-05</v>
      </c>
      <c r="C20" s="30" t="str">
        <f>IF(A20="","",+INDEX('2011-asu'!$9:$9,1,$A20))</f>
        <v>2020-01-15-to-2020-04-14-up-05</v>
      </c>
      <c r="D20" s="30">
        <f>IF(A20="","",+IF((INDEX('2011-asu'!$A$1:HO42,MATCH('B+'!$C$1,'2011-asu'!$B:$B,0),MATCH(B20,'2011-asu'!$9:$9,0)))=0,"",(INDEX('2011-asu'!$A$1:HO42,MATCH('B+'!$C$1,'2011-asu'!$B:$B,0),MATCH(B20,'2011-asu'!$9:$9,0)))))</f>
        <v>176</v>
      </c>
      <c r="E20" s="30">
        <f>IF(A20="","",IF(INDEX('2011-asu'!$A$1:HP42,MATCH('B+'!$C$1,'2011-asu'!$B:$B,0),MATCH(C20,'2011-asu'!$9:$9,0))=0,"",+INDEX('2011-asu'!$A$1:HP42,MATCH('B+'!$C$1,'2011-asu'!$B:$B,0),MATCH(C20,'2011-asu'!$9:$9,0))))</f>
        <v>9.98</v>
      </c>
    </row>
    <row r="21" spans="1:5" x14ac:dyDescent="0.25">
      <c r="A21" s="30">
        <f t="shared" si="0"/>
        <v>74</v>
      </c>
      <c r="B21" s="30" t="str">
        <f>IF(A21="","",+INDEX('2011-asu'!$9:$9,1,$A21-1))</f>
        <v>2019-10-15-to-2020-01-14-pe-05</v>
      </c>
      <c r="C21" s="30" t="str">
        <f>IF(A21="","",+INDEX('2011-asu'!$9:$9,1,$A21))</f>
        <v>2019-10-15-to-2020-01-14-up-05</v>
      </c>
      <c r="D21" s="30">
        <f>IF(A21="","",+IF((INDEX('2011-asu'!$A$1:HO43,MATCH('B+'!$C$1,'2011-asu'!$B:$B,0),MATCH(B21,'2011-asu'!$9:$9,0)))=0,"",(INDEX('2011-asu'!$A$1:HO43,MATCH('B+'!$C$1,'2011-asu'!$B:$B,0),MATCH(B21,'2011-asu'!$9:$9,0)))))</f>
        <v>182</v>
      </c>
      <c r="E21" s="30">
        <f>IF(A21="","",IF(INDEX('2011-asu'!$A$1:HP43,MATCH('B+'!$C$1,'2011-asu'!$B:$B,0),MATCH(C21,'2011-asu'!$9:$9,0))=0,"",+INDEX('2011-asu'!$A$1:HP43,MATCH('B+'!$C$1,'2011-asu'!$B:$B,0),MATCH(C21,'2011-asu'!$9:$9,0))))</f>
        <v>10.33</v>
      </c>
    </row>
    <row r="22" spans="1:5" x14ac:dyDescent="0.25">
      <c r="A22" s="30">
        <f t="shared" si="0"/>
        <v>72</v>
      </c>
      <c r="B22" s="30" t="str">
        <f>IF(A22="","",+INDEX('2011-asu'!$9:$9,1,$A22-1))</f>
        <v>2019-07-15-to-2019-10-14-pe-05</v>
      </c>
      <c r="C22" s="30" t="str">
        <f>IF(A22="","",+INDEX('2011-asu'!$9:$9,1,$A22))</f>
        <v>2019-07-15-to-2019-10-14-up-05</v>
      </c>
      <c r="D22" s="30">
        <f>IF(A22="","",+IF((INDEX('2011-asu'!$A$1:HO44,MATCH('B+'!$C$1,'2011-asu'!$B:$B,0),MATCH(B22,'2011-asu'!$9:$9,0)))=0,"",(INDEX('2011-asu'!$A$1:HO44,MATCH('B+'!$C$1,'2011-asu'!$B:$B,0),MATCH(B22,'2011-asu'!$9:$9,0)))))</f>
        <v>185</v>
      </c>
      <c r="E22" s="30">
        <f>IF(A22="","",IF(INDEX('2011-asu'!$A$1:HP44,MATCH('B+'!$C$1,'2011-asu'!$B:$B,0),MATCH(C22,'2011-asu'!$9:$9,0))=0,"",+INDEX('2011-asu'!$A$1:HP44,MATCH('B+'!$C$1,'2011-asu'!$B:$B,0),MATCH(C22,'2011-asu'!$9:$9,0))))</f>
        <v>10.5</v>
      </c>
    </row>
    <row r="23" spans="1:5" x14ac:dyDescent="0.25">
      <c r="A23" s="30">
        <f t="shared" si="0"/>
        <v>70</v>
      </c>
      <c r="B23" s="30" t="str">
        <f>IF(A23="","",+INDEX('2011-asu'!$9:$9,1,$A23-1))</f>
        <v>2019-04-15-to-2019-07-14-pe-05</v>
      </c>
      <c r="C23" s="30" t="str">
        <f>IF(A23="","",+INDEX('2011-asu'!$9:$9,1,$A23))</f>
        <v>2019-04-15-to-2019-07-14-up-05</v>
      </c>
      <c r="D23" s="30">
        <f>IF(A23="","",+IF((INDEX('2011-asu'!$A$1:HO45,MATCH('B+'!$C$1,'2011-asu'!$B:$B,0),MATCH(B23,'2011-asu'!$9:$9,0)))=0,"",(INDEX('2011-asu'!$A$1:HO45,MATCH('B+'!$C$1,'2011-asu'!$B:$B,0),MATCH(B23,'2011-asu'!$9:$9,0)))))</f>
        <v>188</v>
      </c>
      <c r="E23" s="30">
        <f>IF(A23="","",IF(INDEX('2011-asu'!$A$1:HP45,MATCH('B+'!$C$1,'2011-asu'!$B:$B,0),MATCH(C23,'2011-asu'!$9:$9,0))=0,"",+INDEX('2011-asu'!$A$1:HP45,MATCH('B+'!$C$1,'2011-asu'!$B:$B,0),MATCH(C23,'2011-asu'!$9:$9,0))))</f>
        <v>10.68</v>
      </c>
    </row>
    <row r="24" spans="1:5" x14ac:dyDescent="0.25">
      <c r="A24" s="30">
        <f t="shared" si="0"/>
        <v>68</v>
      </c>
      <c r="B24" s="30" t="str">
        <f>IF(A24="","",+INDEX('2011-asu'!$9:$9,1,$A24-1))</f>
        <v>2019-01-15-to-2019-04-14-pe-05</v>
      </c>
      <c r="C24" s="30" t="str">
        <f>IF(A24="","",+INDEX('2011-asu'!$9:$9,1,$A24))</f>
        <v>2019-01-15-to-2019-04-14-up-05</v>
      </c>
      <c r="D24" s="30">
        <f>IF(A24="","",+IF((INDEX('2011-asu'!$A$1:HO46,MATCH('B+'!$C$1,'2011-asu'!$B:$B,0),MATCH(B24,'2011-asu'!$9:$9,0)))=0,"",(INDEX('2011-asu'!$A$1:HO46,MATCH('B+'!$C$1,'2011-asu'!$B:$B,0),MATCH(B24,'2011-asu'!$9:$9,0)))))</f>
        <v>174</v>
      </c>
      <c r="E24" s="30">
        <f>IF(A24="","",IF(INDEX('2011-asu'!$A$1:HP46,MATCH('B+'!$C$1,'2011-asu'!$B:$B,0),MATCH(C24,'2011-asu'!$9:$9,0))=0,"",+INDEX('2011-asu'!$A$1:HP46,MATCH('B+'!$C$1,'2011-asu'!$B:$B,0),MATCH(C24,'2011-asu'!$9:$9,0))))</f>
        <v>9.86</v>
      </c>
    </row>
    <row r="25" spans="1:5" x14ac:dyDescent="0.25">
      <c r="A25" s="30">
        <f t="shared" si="0"/>
        <v>66</v>
      </c>
      <c r="B25" s="30" t="str">
        <f>IF(A25="","",+INDEX('2011-asu'!$9:$9,1,$A25-1))</f>
        <v>2018-10-15-to-2019-01-14-pe-05</v>
      </c>
      <c r="C25" s="30" t="str">
        <f>IF(A25="","",+INDEX('2011-asu'!$9:$9,1,$A25))</f>
        <v>2018-10-15-to-2019-01-14-up-05</v>
      </c>
      <c r="D25" s="30">
        <f>IF(A25="","",+IF((INDEX('2011-asu'!$A$1:HO47,MATCH('B+'!$C$1,'2011-asu'!$B:$B,0),MATCH(B25,'2011-asu'!$9:$9,0)))=0,"",(INDEX('2011-asu'!$A$1:HO47,MATCH('B+'!$C$1,'2011-asu'!$B:$B,0),MATCH(B25,'2011-asu'!$9:$9,0)))))</f>
        <v>158</v>
      </c>
      <c r="E25" s="30">
        <f>IF(A25="","",IF(INDEX('2011-asu'!$A$1:HP47,MATCH('B+'!$C$1,'2011-asu'!$B:$B,0),MATCH(C25,'2011-asu'!$9:$9,0))=0,"",+INDEX('2011-asu'!$A$1:HP47,MATCH('B+'!$C$1,'2011-asu'!$B:$B,0),MATCH(C25,'2011-asu'!$9:$9,0))))</f>
        <v>8.93</v>
      </c>
    </row>
    <row r="26" spans="1:5" x14ac:dyDescent="0.25">
      <c r="A26" s="30">
        <f t="shared" si="0"/>
        <v>64</v>
      </c>
      <c r="B26" s="30" t="str">
        <f>IF(A26="","",+INDEX('2011-asu'!$9:$9,1,$A26-1))</f>
        <v>2018-07-15-to-2018-10-14-pe-05</v>
      </c>
      <c r="C26" s="30" t="str">
        <f>IF(A26="","",+INDEX('2011-asu'!$9:$9,1,$A26))</f>
        <v>2018-07-15-to-2018-10-14-up-05</v>
      </c>
      <c r="D26" s="30">
        <f>IF(A26="","",+IF((INDEX('2011-asu'!$A$1:HO48,MATCH('B+'!$C$1,'2011-asu'!$B:$B,0),MATCH(B26,'2011-asu'!$9:$9,0)))=0,"",(INDEX('2011-asu'!$A$1:HO48,MATCH('B+'!$C$1,'2011-asu'!$B:$B,0),MATCH(B26,'2011-asu'!$9:$9,0)))))</f>
        <v>149</v>
      </c>
      <c r="E26" s="30">
        <f>IF(A26="","",IF(INDEX('2011-asu'!$A$1:HP48,MATCH('B+'!$C$1,'2011-asu'!$B:$B,0),MATCH(C26,'2011-asu'!$9:$9,0))=0,"",+INDEX('2011-asu'!$A$1:HP48,MATCH('B+'!$C$1,'2011-asu'!$B:$B,0),MATCH(C26,'2011-asu'!$9:$9,0))))</f>
        <v>8.41</v>
      </c>
    </row>
    <row r="27" spans="1:5" x14ac:dyDescent="0.25">
      <c r="A27" s="30">
        <f t="shared" si="0"/>
        <v>62</v>
      </c>
      <c r="B27" s="30" t="str">
        <f>IF(A27="","",+INDEX('2011-asu'!$9:$9,1,$A27-1))</f>
        <v>2018-04-15-to-2018-07-14-pe-05</v>
      </c>
      <c r="C27" s="30" t="str">
        <f>IF(A27="","",+INDEX('2011-asu'!$9:$9,1,$A27))</f>
        <v>2018-04-15-to-2018-07-14-up-05</v>
      </c>
      <c r="D27" s="30">
        <f>IF(A27="","",+IF((INDEX('2011-asu'!$A$1:HO49,MATCH('B+'!$C$1,'2011-asu'!$B:$B,0),MATCH(B27,'2011-asu'!$9:$9,0)))=0,"",(INDEX('2011-asu'!$A$1:HO49,MATCH('B+'!$C$1,'2011-asu'!$B:$B,0),MATCH(B27,'2011-asu'!$9:$9,0)))))</f>
        <v>142</v>
      </c>
      <c r="E27" s="30">
        <f>IF(A27="","",IF(INDEX('2011-asu'!$A$1:HP49,MATCH('B+'!$C$1,'2011-asu'!$B:$B,0),MATCH(C27,'2011-asu'!$9:$9,0))=0,"",+INDEX('2011-asu'!$A$1:HP49,MATCH('B+'!$C$1,'2011-asu'!$B:$B,0),MATCH(C27,'2011-asu'!$9:$9,0))))</f>
        <v>8.01</v>
      </c>
    </row>
    <row r="28" spans="1:5" x14ac:dyDescent="0.25">
      <c r="A28" s="30">
        <f t="shared" si="0"/>
        <v>60</v>
      </c>
      <c r="B28" s="30" t="str">
        <f>IF(A28="","",+INDEX('2011-asu'!$9:$9,1,$A28-1))</f>
        <v>2018-01-15-to-2018-04-14-pe-05</v>
      </c>
      <c r="C28" s="30" t="str">
        <f>IF(A28="","",+INDEX('2011-asu'!$9:$9,1,$A28))</f>
        <v>2018-01-15-to-2018-04-14-up-05</v>
      </c>
      <c r="D28" s="30">
        <f>IF(A28="","",+IF((INDEX('2011-asu'!$A$1:HO50,MATCH('B+'!$C$1,'2011-asu'!$B:$B,0),MATCH(B28,'2011-asu'!$9:$9,0)))=0,"",(INDEX('2011-asu'!$A$1:HO50,MATCH('B+'!$C$1,'2011-asu'!$B:$B,0),MATCH(B28,'2011-asu'!$9:$9,0)))))</f>
        <v>146</v>
      </c>
      <c r="E28" s="30">
        <f>IF(A28="","",IF(INDEX('2011-asu'!$A$1:HP50,MATCH('B+'!$C$1,'2011-asu'!$B:$B,0),MATCH(C28,'2011-asu'!$9:$9,0))=0,"",+INDEX('2011-asu'!$A$1:HP50,MATCH('B+'!$C$1,'2011-asu'!$B:$B,0),MATCH(C28,'2011-asu'!$9:$9,0))))</f>
        <v>8.24</v>
      </c>
    </row>
    <row r="29" spans="1:5" x14ac:dyDescent="0.25">
      <c r="A29" s="30">
        <f t="shared" si="0"/>
        <v>58</v>
      </c>
      <c r="B29" s="30" t="str">
        <f>IF(A29="","",+INDEX('2011-asu'!$9:$9,1,$A29-1))</f>
        <v>2017-10-15-to-2018-01-14-pe-05</v>
      </c>
      <c r="C29" s="30" t="str">
        <f>IF(A29="","",+INDEX('2011-asu'!$9:$9,1,$A29))</f>
        <v>2017-10-15-to-2018-01-14-up-05</v>
      </c>
      <c r="D29" s="30">
        <f>IF(A29="","",+IF((INDEX('2011-asu'!$A$1:HO51,MATCH('B+'!$C$1,'2011-asu'!$B:$B,0),MATCH(B29,'2011-asu'!$9:$9,0)))=0,"",(INDEX('2011-asu'!$A$1:HO51,MATCH('B+'!$C$1,'2011-asu'!$B:$B,0),MATCH(B29,'2011-asu'!$9:$9,0)))))</f>
        <v>154</v>
      </c>
      <c r="E29" s="30">
        <f>IF(A29="","",IF(INDEX('2011-asu'!$A$1:HP51,MATCH('B+'!$C$1,'2011-asu'!$B:$B,0),MATCH(C29,'2011-asu'!$9:$9,0))=0,"",+INDEX('2011-asu'!$A$1:HP51,MATCH('B+'!$C$1,'2011-asu'!$B:$B,0),MATCH(C29,'2011-asu'!$9:$9,0))))</f>
        <v>8.6999999999999993</v>
      </c>
    </row>
    <row r="30" spans="1:5" x14ac:dyDescent="0.25">
      <c r="A30" s="30">
        <f t="shared" si="0"/>
        <v>56</v>
      </c>
      <c r="B30" s="30" t="str">
        <f>IF(A30="","",+INDEX('2011-asu'!$9:$9,1,$A30-1))</f>
        <v>2017-07-15-to-2017-10-14-pe-05</v>
      </c>
      <c r="C30" s="30" t="str">
        <f>IF(A30="","",+INDEX('2011-asu'!$9:$9,1,$A30))</f>
        <v>2017-07-15-to-2017-10-14-up-05</v>
      </c>
      <c r="D30" s="30">
        <f>IF(A30="","",+IF((INDEX('2011-asu'!$A$1:HO52,MATCH('B+'!$C$1,'2011-asu'!$B:$B,0),MATCH(B30,'2011-asu'!$9:$9,0)))=0,"",(INDEX('2011-asu'!$A$1:HO52,MATCH('B+'!$C$1,'2011-asu'!$B:$B,0),MATCH(B30,'2011-asu'!$9:$9,0)))))</f>
        <v>146</v>
      </c>
      <c r="E30" s="30">
        <f>IF(A30="","",IF(INDEX('2011-asu'!$A$1:HP52,MATCH('B+'!$C$1,'2011-asu'!$B:$B,0),MATCH(C30,'2011-asu'!$9:$9,0))=0,"",+INDEX('2011-asu'!$A$1:HP52,MATCH('B+'!$C$1,'2011-asu'!$B:$B,0),MATCH(C30,'2011-asu'!$9:$9,0))))</f>
        <v>8.24</v>
      </c>
    </row>
    <row r="31" spans="1:5" x14ac:dyDescent="0.25">
      <c r="A31" s="30">
        <f t="shared" si="0"/>
        <v>54</v>
      </c>
      <c r="B31" s="30" t="str">
        <f>IF(A31="","",+INDEX('2011-asu'!$9:$9,1,$A31-1))</f>
        <v>2017-04-15-to-2017-07-14-pe-05</v>
      </c>
      <c r="C31" s="30" t="str">
        <f>IF(A31="","",+INDEX('2011-asu'!$9:$9,1,$A31))</f>
        <v>2017-04-15-to-2017-07-14-up-05</v>
      </c>
      <c r="D31" s="30">
        <f>IF(A31="","",+IF((INDEX('2011-asu'!$A$1:HO53,MATCH('B+'!$C$1,'2011-asu'!$B:$B,0),MATCH(B31,'2011-asu'!$9:$9,0)))=0,"",(INDEX('2011-asu'!$A$1:HO53,MATCH('B+'!$C$1,'2011-asu'!$B:$B,0),MATCH(B31,'2011-asu'!$9:$9,0)))))</f>
        <v>133</v>
      </c>
      <c r="E31" s="30">
        <f>IF(A31="","",IF(INDEX('2011-asu'!$A$1:HP53,MATCH('B+'!$C$1,'2011-asu'!$B:$B,0),MATCH(C31,'2011-asu'!$9:$9,0))=0,"",+INDEX('2011-asu'!$A$1:HP53,MATCH('B+'!$C$1,'2011-asu'!$B:$B,0),MATCH(C31,'2011-asu'!$9:$9,0))))</f>
        <v>7.49</v>
      </c>
    </row>
    <row r="32" spans="1:5" x14ac:dyDescent="0.25">
      <c r="A32" s="30">
        <f t="shared" si="0"/>
        <v>52</v>
      </c>
      <c r="B32" s="30" t="str">
        <f>IF(A32="","",+INDEX('2011-asu'!$9:$9,1,$A32-1))</f>
        <v>2017-01-15-to-2017-04-14-pe-05</v>
      </c>
      <c r="C32" s="30" t="str">
        <f>IF(A32="","",+INDEX('2011-asu'!$9:$9,1,$A32))</f>
        <v>2017-01-15-to-2017-04-14-up-05</v>
      </c>
      <c r="D32" s="30">
        <f>IF(A32="","",+IF((INDEX('2011-asu'!$A$1:HO54,MATCH('B+'!$C$1,'2011-asu'!$B:$B,0),MATCH(B32,'2011-asu'!$9:$9,0)))=0,"",(INDEX('2011-asu'!$A$1:HO54,MATCH('B+'!$C$1,'2011-asu'!$B:$B,0),MATCH(B32,'2011-asu'!$9:$9,0)))))</f>
        <v>168</v>
      </c>
      <c r="E32" s="30">
        <f>IF(A32="","",IF(INDEX('2011-asu'!$A$1:HP54,MATCH('B+'!$C$1,'2011-asu'!$B:$B,0),MATCH(C32,'2011-asu'!$9:$9,0))=0,"",+INDEX('2011-asu'!$A$1:HP54,MATCH('B+'!$C$1,'2011-asu'!$B:$B,0),MATCH(C32,'2011-asu'!$9:$9,0))))</f>
        <v>9.51</v>
      </c>
    </row>
    <row r="33" spans="1:5" x14ac:dyDescent="0.25">
      <c r="A33" s="30">
        <f t="shared" si="0"/>
        <v>50</v>
      </c>
      <c r="B33" s="30" t="str">
        <f>IF(A33="","",+INDEX('2011-asu'!$9:$9,1,$A33-1))</f>
        <v>2016-10-15-to-2017-01-14-pe-05</v>
      </c>
      <c r="C33" s="30" t="str">
        <f>IF(A33="","",+INDEX('2011-asu'!$9:$9,1,$A33))</f>
        <v>2016-10-15-to-2017-01-14-up-05</v>
      </c>
      <c r="D33" s="30">
        <f>IF(A33="","",+IF((INDEX('2011-asu'!$A$1:HO55,MATCH('B+'!$C$1,'2011-asu'!$B:$B,0),MATCH(B33,'2011-asu'!$9:$9,0)))=0,"",(INDEX('2011-asu'!$A$1:HO55,MATCH('B+'!$C$1,'2011-asu'!$B:$B,0),MATCH(B33,'2011-asu'!$9:$9,0)))))</f>
        <v>179</v>
      </c>
      <c r="E33" s="30">
        <f>IF(A33="","",IF(INDEX('2011-asu'!$A$1:HP55,MATCH('B+'!$C$1,'2011-asu'!$B:$B,0),MATCH(C33,'2011-asu'!$9:$9,0))=0,"",+INDEX('2011-asu'!$A$1:HP55,MATCH('B+'!$C$1,'2011-asu'!$B:$B,0),MATCH(C33,'2011-asu'!$9:$9,0))))</f>
        <v>10.15</v>
      </c>
    </row>
    <row r="34" spans="1:5" x14ac:dyDescent="0.25">
      <c r="A34" s="30">
        <f t="shared" si="0"/>
        <v>48</v>
      </c>
      <c r="B34" s="30" t="str">
        <f>IF(A34="","",+INDEX('2011-asu'!$9:$9,1,$A34-1))</f>
        <v>2016-07-15-to-2016-10-14-pe-05</v>
      </c>
      <c r="C34" s="30" t="str">
        <f>IF(A34="","",+INDEX('2011-asu'!$9:$9,1,$A34))</f>
        <v>2016-07-15-to-2016-10-14-up-05</v>
      </c>
      <c r="D34" s="30">
        <f>IF(A34="","",+IF((INDEX('2011-asu'!$A$1:HO56,MATCH('B+'!$C$1,'2011-asu'!$B:$B,0),MATCH(B34,'2011-asu'!$9:$9,0)))=0,"",(INDEX('2011-asu'!$A$1:HO56,MATCH('B+'!$C$1,'2011-asu'!$B:$B,0),MATCH(B34,'2011-asu'!$9:$9,0)))))</f>
        <v>198</v>
      </c>
      <c r="E34" s="30">
        <f>IF(A34="","",IF(INDEX('2011-asu'!$A$1:HP56,MATCH('B+'!$C$1,'2011-asu'!$B:$B,0),MATCH(C34,'2011-asu'!$9:$9,0))=0,"",+INDEX('2011-asu'!$A$1:HP56,MATCH('B+'!$C$1,'2011-asu'!$B:$B,0),MATCH(C34,'2011-asu'!$9:$9,0))))</f>
        <v>11.26</v>
      </c>
    </row>
    <row r="35" spans="1:5" x14ac:dyDescent="0.25">
      <c r="A35" s="30">
        <f t="shared" si="0"/>
        <v>46</v>
      </c>
      <c r="B35" s="30" t="str">
        <f>IF(A35="","",+INDEX('2011-asu'!$9:$9,1,$A35-1))</f>
        <v>2016-04-15-to-2016-07-14-pe-05</v>
      </c>
      <c r="C35" s="30" t="str">
        <f>IF(A35="","",+INDEX('2011-asu'!$9:$9,1,$A35))</f>
        <v>2016-04-15-to-2016-07-14-up-05</v>
      </c>
      <c r="D35" s="30">
        <f>IF(A35="","",+IF((INDEX('2011-asu'!$A$1:HO57,MATCH('B+'!$C$1,'2011-asu'!$B:$B,0),MATCH(B35,'2011-asu'!$9:$9,0)))=0,"",(INDEX('2011-asu'!$A$1:HO57,MATCH('B+'!$C$1,'2011-asu'!$B:$B,0),MATCH(B35,'2011-asu'!$9:$9,0)))))</f>
        <v>212</v>
      </c>
      <c r="E35" s="30">
        <f>IF(A35="","",IF(INDEX('2011-asu'!$A$1:HP57,MATCH('B+'!$C$1,'2011-asu'!$B:$B,0),MATCH(C35,'2011-asu'!$9:$9,0))=0,"",+INDEX('2011-asu'!$A$1:HP57,MATCH('B+'!$C$1,'2011-asu'!$B:$B,0),MATCH(C35,'2011-asu'!$9:$9,0))))</f>
        <v>12.08</v>
      </c>
    </row>
    <row r="36" spans="1:5" x14ac:dyDescent="0.25">
      <c r="A36" s="30">
        <f t="shared" si="0"/>
        <v>44</v>
      </c>
      <c r="B36" s="30" t="str">
        <f>IF(A36="","",+INDEX('2011-asu'!$9:$9,1,$A36-1))</f>
        <v>2016-01-15-to-2016-04-14-pe-05</v>
      </c>
      <c r="C36" s="30" t="str">
        <f>IF(A36="","",+INDEX('2011-asu'!$9:$9,1,$A36))</f>
        <v>2016-01-15-to-2016-04-14-up-05</v>
      </c>
      <c r="D36" s="30">
        <f>IF(A36="","",+IF((INDEX('2011-asu'!$A$1:HO58,MATCH('B+'!$C$1,'2011-asu'!$B:$B,0),MATCH(B36,'2011-asu'!$9:$9,0)))=0,"",(INDEX('2011-asu'!$A$1:HO58,MATCH('B+'!$C$1,'2011-asu'!$B:$B,0),MATCH(B36,'2011-asu'!$9:$9,0)))))</f>
        <v>199</v>
      </c>
      <c r="E36" s="30">
        <f>IF(A36="","",IF(INDEX('2011-asu'!$A$1:HP58,MATCH('B+'!$C$1,'2011-asu'!$B:$B,0),MATCH(C36,'2011-asu'!$9:$9,0))=0,"",+INDEX('2011-asu'!$A$1:HP58,MATCH('B+'!$C$1,'2011-asu'!$B:$B,0),MATCH(C36,'2011-asu'!$9:$9,0))))</f>
        <v>11.32</v>
      </c>
    </row>
    <row r="37" spans="1:5" x14ac:dyDescent="0.25">
      <c r="A37" s="30">
        <f t="shared" si="0"/>
        <v>42</v>
      </c>
      <c r="B37" s="30" t="str">
        <f>IF(A37="","",+INDEX('2011-asu'!$9:$9,1,$A37-1))</f>
        <v>2015-10-15-to-2016-01-14-pe-05</v>
      </c>
      <c r="C37" s="30" t="str">
        <f>IF(A37="","",+INDEX('2011-asu'!$9:$9,1,$A37))</f>
        <v>2015-10-15-to-2016-01-14-up-05</v>
      </c>
      <c r="D37" s="30">
        <f>IF(A37="","",+IF((INDEX('2011-asu'!$A$1:HO59,MATCH('B+'!$C$1,'2011-asu'!$B:$B,0),MATCH(B37,'2011-asu'!$9:$9,0)))=0,"",(INDEX('2011-asu'!$A$1:HO59,MATCH('B+'!$C$1,'2011-asu'!$B:$B,0),MATCH(B37,'2011-asu'!$9:$9,0)))))</f>
        <v>181</v>
      </c>
      <c r="E37" s="30">
        <f>IF(A37="","",IF(INDEX('2011-asu'!$A$1:HP59,MATCH('B+'!$C$1,'2011-asu'!$B:$B,0),MATCH(C37,'2011-asu'!$9:$9,0))=0,"",+INDEX('2011-asu'!$A$1:HP59,MATCH('B+'!$C$1,'2011-asu'!$B:$B,0),MATCH(C37,'2011-asu'!$9:$9,0))))</f>
        <v>10.27</v>
      </c>
    </row>
    <row r="38" spans="1:5" x14ac:dyDescent="0.25">
      <c r="A38" s="30">
        <f t="shared" si="0"/>
        <v>40</v>
      </c>
      <c r="B38" s="30" t="str">
        <f>IF(A38="","",+INDEX('2011-asu'!$9:$9,1,$A38-1))</f>
        <v>2015-07-15-to-2015-10-14-pe-05</v>
      </c>
      <c r="C38" s="30" t="str">
        <f>IF(A38="","",+INDEX('2011-asu'!$9:$9,1,$A38))</f>
        <v>2015-07-15-to-2015-10-14-up-05</v>
      </c>
      <c r="D38" s="30">
        <f>IF(A38="","",+IF((INDEX('2011-asu'!$A$1:HO60,MATCH('B+'!$C$1,'2011-asu'!$B:$B,0),MATCH(B38,'2011-asu'!$9:$9,0)))=0,"",(INDEX('2011-asu'!$A$1:HO60,MATCH('B+'!$C$1,'2011-asu'!$B:$B,0),MATCH(B38,'2011-asu'!$9:$9,0)))))</f>
        <v>167</v>
      </c>
      <c r="E38" s="30">
        <f>IF(A38="","",IF(INDEX('2011-asu'!$A$1:HP60,MATCH('B+'!$C$1,'2011-asu'!$B:$B,0),MATCH(C38,'2011-asu'!$9:$9,0))=0,"",+INDEX('2011-asu'!$A$1:HP60,MATCH('B+'!$C$1,'2011-asu'!$B:$B,0),MATCH(C38,'2011-asu'!$9:$9,0))))</f>
        <v>9.4499999999999993</v>
      </c>
    </row>
    <row r="39" spans="1:5" x14ac:dyDescent="0.25">
      <c r="A39" s="30">
        <f t="shared" si="0"/>
        <v>38</v>
      </c>
      <c r="B39" s="30" t="str">
        <f>IF(A39="","",+INDEX('2011-asu'!$9:$9,1,$A39-1))</f>
        <v>2015-04-15-to-2015-07-14-pe-05</v>
      </c>
      <c r="C39" s="30" t="str">
        <f>IF(A39="","",+INDEX('2011-asu'!$9:$9,1,$A39))</f>
        <v>2015-04-15-to-2015-07-14-up-05</v>
      </c>
      <c r="D39" s="30">
        <f>IF(A39="","",+IF((INDEX('2011-asu'!$A$1:HO61,MATCH('B+'!$C$1,'2011-asu'!$B:$B,0),MATCH(B39,'2011-asu'!$9:$9,0)))=0,"",(INDEX('2011-asu'!$A$1:HO61,MATCH('B+'!$C$1,'2011-asu'!$B:$B,0),MATCH(B39,'2011-asu'!$9:$9,0)))))</f>
        <v>179</v>
      </c>
      <c r="E39" s="30">
        <f>IF(A39="","",IF(INDEX('2011-asu'!$A$1:HP61,MATCH('B+'!$C$1,'2011-asu'!$B:$B,0),MATCH(C39,'2011-asu'!$9:$9,0))=0,"",+INDEX('2011-asu'!$A$1:HP61,MATCH('B+'!$C$1,'2011-asu'!$B:$B,0),MATCH(C39,'2011-asu'!$9:$9,0))))</f>
        <v>10.15</v>
      </c>
    </row>
    <row r="40" spans="1:5" x14ac:dyDescent="0.25">
      <c r="A40" s="30">
        <f t="shared" si="0"/>
        <v>36</v>
      </c>
      <c r="B40" s="30" t="str">
        <f>IF(A40="","",+INDEX('2011-asu'!$9:$9,1,$A40-1))</f>
        <v>2015-01-15-to-2015-04-14-pe-05</v>
      </c>
      <c r="C40" s="30" t="str">
        <f>IF(A40="","",+INDEX('2011-asu'!$9:$9,1,$A40))</f>
        <v>2015-01-15-to-2015-04-14-up-05</v>
      </c>
      <c r="D40" s="30">
        <f>IF(A40="","",+IF((INDEX('2011-asu'!$A$1:HO62,MATCH('B+'!$C$1,'2011-asu'!$B:$B,0),MATCH(B40,'2011-asu'!$9:$9,0)))=0,"",(INDEX('2011-asu'!$A$1:HO62,MATCH('B+'!$C$1,'2011-asu'!$B:$B,0),MATCH(B40,'2011-asu'!$9:$9,0)))))</f>
        <v>172</v>
      </c>
      <c r="E40" s="30">
        <f>IF(A40="","",IF(INDEX('2011-asu'!$A$1:HP62,MATCH('B+'!$C$1,'2011-asu'!$B:$B,0),MATCH(C40,'2011-asu'!$9:$9,0))=0,"",+INDEX('2011-asu'!$A$1:HP62,MATCH('B+'!$C$1,'2011-asu'!$B:$B,0),MATCH(C40,'2011-asu'!$9:$9,0))))</f>
        <v>9.74</v>
      </c>
    </row>
    <row r="41" spans="1:5" x14ac:dyDescent="0.25">
      <c r="A41" s="30">
        <f t="shared" si="0"/>
        <v>34</v>
      </c>
      <c r="B41" s="30" t="str">
        <f>IF(A41="","",+INDEX('2011-asu'!$9:$9,1,$A41-1))</f>
        <v>2014-10-15-to-2015-01-14-pe-05</v>
      </c>
      <c r="C41" s="30" t="str">
        <f>IF(A41="","",+INDEX('2011-asu'!$9:$9,1,$A41))</f>
        <v>2014-10-15-to-2015-01-14-up-05</v>
      </c>
      <c r="D41" s="30">
        <f>IF(A41="","",+IF((INDEX('2011-asu'!$A$1:HO63,MATCH('B+'!$C$1,'2011-asu'!$B:$B,0),MATCH(B41,'2011-asu'!$9:$9,0)))=0,"",(INDEX('2011-asu'!$A$1:HO63,MATCH('B+'!$C$1,'2011-asu'!$B:$B,0),MATCH(B41,'2011-asu'!$9:$9,0)))))</f>
        <v>166</v>
      </c>
      <c r="E41" s="30">
        <f>IF(A41="","",IF(INDEX('2011-asu'!$A$1:HP63,MATCH('B+'!$C$1,'2011-asu'!$B:$B,0),MATCH(C41,'2011-asu'!$9:$9,0))=0,"",+INDEX('2011-asu'!$A$1:HP63,MATCH('B+'!$C$1,'2011-asu'!$B:$B,0),MATCH(C41,'2011-asu'!$9:$9,0))))</f>
        <v>9.39</v>
      </c>
    </row>
    <row r="42" spans="1:5" x14ac:dyDescent="0.25">
      <c r="A42" s="30">
        <f t="shared" si="0"/>
        <v>32</v>
      </c>
      <c r="B42" s="30" t="str">
        <f>IF(A42="","",+INDEX('2011-asu'!$9:$9,1,$A42-1))</f>
        <v>2014-07-15-to-2014-10-14-pe-05</v>
      </c>
      <c r="C42" s="30" t="str">
        <f>IF(A42="","",+INDEX('2011-asu'!$9:$9,1,$A42))</f>
        <v>2014-07-15-to-2014-10-14-up-05</v>
      </c>
      <c r="D42" s="30">
        <f>IF(A42="","",+IF((INDEX('2011-asu'!$A$1:HO64,MATCH('B+'!$C$1,'2011-asu'!$B:$B,0),MATCH(B42,'2011-asu'!$9:$9,0)))=0,"",(INDEX('2011-asu'!$A$1:HO64,MATCH('B+'!$C$1,'2011-asu'!$B:$B,0),MATCH(B42,'2011-asu'!$9:$9,0)))))</f>
        <v>168</v>
      </c>
      <c r="E42" s="30">
        <f>IF(A42="","",IF(INDEX('2011-asu'!$A$1:HP64,MATCH('B+'!$C$1,'2011-asu'!$B:$B,0),MATCH(C42,'2011-asu'!$9:$9,0))=0,"",+INDEX('2011-asu'!$A$1:HP64,MATCH('B+'!$C$1,'2011-asu'!$B:$B,0),MATCH(C42,'2011-asu'!$9:$9,0))))</f>
        <v>9.51</v>
      </c>
    </row>
    <row r="43" spans="1:5" x14ac:dyDescent="0.25">
      <c r="A43" s="30">
        <f t="shared" si="0"/>
        <v>30</v>
      </c>
      <c r="B43" s="30" t="str">
        <f>IF(A43="","",+INDEX('2011-asu'!$9:$9,1,$A43-1))</f>
        <v>2014-04-15-to-2014-07-14-pe-05</v>
      </c>
      <c r="C43" s="30" t="str">
        <f>IF(A43="","",+INDEX('2011-asu'!$9:$9,1,$A43))</f>
        <v>2014-04-15-to-2014-07-14-up-05</v>
      </c>
      <c r="D43" s="30">
        <f>IF(A43="","",+IF((INDEX('2011-asu'!$A$1:HO65,MATCH('B+'!$C$1,'2011-asu'!$B:$B,0),MATCH(B43,'2011-asu'!$9:$9,0)))=0,"",(INDEX('2011-asu'!$A$1:HO65,MATCH('B+'!$C$1,'2011-asu'!$B:$B,0),MATCH(B43,'2011-asu'!$9:$9,0)))))</f>
        <v>178</v>
      </c>
      <c r="E43" s="30">
        <f>IF(A43="","",IF(INDEX('2011-asu'!$A$1:HP65,MATCH('B+'!$C$1,'2011-asu'!$B:$B,0),MATCH(C43,'2011-asu'!$9:$9,0))=0,"",+INDEX('2011-asu'!$A$1:HP65,MATCH('B+'!$C$1,'2011-asu'!$B:$B,0),MATCH(C43,'2011-asu'!$9:$9,0))))</f>
        <v>10.09</v>
      </c>
    </row>
    <row r="44" spans="1:5" x14ac:dyDescent="0.25">
      <c r="A44" s="30">
        <f t="shared" si="0"/>
        <v>28</v>
      </c>
      <c r="B44" s="30" t="str">
        <f>IF(A44="","",+INDEX('2011-asu'!$9:$9,1,$A44-1))</f>
        <v>2014-01-15-to-2014-04-14-pe-05</v>
      </c>
      <c r="C44" s="30" t="str">
        <f>IF(A44="","",+INDEX('2011-asu'!$9:$9,1,$A44))</f>
        <v>2014-01-15-to-2014-04-14-up-05</v>
      </c>
      <c r="D44" s="30">
        <f>IF(A44="","",+IF((INDEX('2011-asu'!$A$1:HO66,MATCH('B+'!$C$1,'2011-asu'!$B:$B,0),MATCH(B44,'2011-asu'!$9:$9,0)))=0,"",(INDEX('2011-asu'!$A$1:HO66,MATCH('B+'!$C$1,'2011-asu'!$B:$B,0),MATCH(B44,'2011-asu'!$9:$9,0)))))</f>
        <v>194</v>
      </c>
      <c r="E44" s="30">
        <f>IF(A44="","",IF(INDEX('2011-asu'!$A$1:HP66,MATCH('B+'!$C$1,'2011-asu'!$B:$B,0),MATCH(C44,'2011-asu'!$9:$9,0))=0,"",+INDEX('2011-asu'!$A$1:HP66,MATCH('B+'!$C$1,'2011-asu'!$B:$B,0),MATCH(C44,'2011-asu'!$9:$9,0))))</f>
        <v>11.03</v>
      </c>
    </row>
    <row r="45" spans="1:5" x14ac:dyDescent="0.25">
      <c r="A45" s="30">
        <f t="shared" si="0"/>
        <v>26</v>
      </c>
      <c r="B45" s="30" t="str">
        <f>IF(A45="","",+INDEX('2011-asu'!$9:$9,1,$A45-1))</f>
        <v>2013-10-15-to-2014-01-14-pe-05</v>
      </c>
      <c r="C45" s="30" t="str">
        <f>IF(A45="","",+INDEX('2011-asu'!$9:$9,1,$A45))</f>
        <v>2013-10-15-to-2014-01-14-up-05</v>
      </c>
      <c r="D45" s="30">
        <f>IF(A45="","",+IF((INDEX('2011-asu'!$A$1:HO67,MATCH('B+'!$C$1,'2011-asu'!$B:$B,0),MATCH(B45,'2011-asu'!$9:$9,0)))=0,"",(INDEX('2011-asu'!$A$1:HO67,MATCH('B+'!$C$1,'2011-asu'!$B:$B,0),MATCH(B45,'2011-asu'!$9:$9,0)))))</f>
        <v>186</v>
      </c>
      <c r="E45" s="30">
        <f>IF(A45="","",IF(INDEX('2011-asu'!$A$1:HP67,MATCH('B+'!$C$1,'2011-asu'!$B:$B,0),MATCH(C45,'2011-asu'!$9:$9,0))=0,"",+INDEX('2011-asu'!$A$1:HP67,MATCH('B+'!$C$1,'2011-asu'!$B:$B,0),MATCH(C45,'2011-asu'!$9:$9,0))))</f>
        <v>10.56</v>
      </c>
    </row>
    <row r="46" spans="1:5" x14ac:dyDescent="0.25">
      <c r="A46" s="30">
        <f t="shared" si="0"/>
        <v>24</v>
      </c>
      <c r="B46" s="30" t="str">
        <f>IF(A46="","",+INDEX('2011-asu'!$9:$9,1,$A46-1))</f>
        <v>2013-07-15-to-2013-10-14-pe-05</v>
      </c>
      <c r="C46" s="30" t="str">
        <f>IF(A46="","",+INDEX('2011-asu'!$9:$9,1,$A46))</f>
        <v>2013-07-15-to-2013-10-14-up-05</v>
      </c>
      <c r="D46" s="30">
        <f>IF(A46="","",+IF((INDEX('2011-asu'!$A$1:HO68,MATCH('B+'!$C$1,'2011-asu'!$B:$B,0),MATCH(B46,'2011-asu'!$9:$9,0)))=0,"",(INDEX('2011-asu'!$A$1:HO68,MATCH('B+'!$C$1,'2011-asu'!$B:$B,0),MATCH(B46,'2011-asu'!$9:$9,0)))))</f>
        <v>184</v>
      </c>
      <c r="E46" s="30">
        <f>IF(A46="","",IF(INDEX('2011-asu'!$A$1:HP68,MATCH('B+'!$C$1,'2011-asu'!$B:$B,0),MATCH(C46,'2011-asu'!$9:$9,0))=0,"",+INDEX('2011-asu'!$A$1:HP68,MATCH('B+'!$C$1,'2011-asu'!$B:$B,0),MATCH(C46,'2011-asu'!$9:$9,0))))</f>
        <v>10.44</v>
      </c>
    </row>
    <row r="47" spans="1:5" x14ac:dyDescent="0.25">
      <c r="A47" s="30">
        <f t="shared" si="0"/>
        <v>22</v>
      </c>
      <c r="B47" s="30" t="str">
        <f>IF(A47="","",+INDEX('2011-asu'!$9:$9,1,$A47-1))</f>
        <v>2013-04-15-to-2013-07-14-pe-05</v>
      </c>
      <c r="C47" s="30" t="str">
        <f>IF(A47="","",+INDEX('2011-asu'!$9:$9,1,$A47))</f>
        <v>2013-04-15-to-2013-07-14-up-05</v>
      </c>
      <c r="D47" s="30">
        <f>IF(A47="","",+IF((INDEX('2011-asu'!$A$1:HO69,MATCH('B+'!$C$1,'2011-asu'!$B:$B,0),MATCH(B47,'2011-asu'!$9:$9,0)))=0,"",(INDEX('2011-asu'!$A$1:HO69,MATCH('B+'!$C$1,'2011-asu'!$B:$B,0),MATCH(B47,'2011-asu'!$9:$9,0)))))</f>
        <v>192</v>
      </c>
      <c r="E47" s="30">
        <f>IF(A47="","",IF(INDEX('2011-asu'!$A$1:HP69,MATCH('B+'!$C$1,'2011-asu'!$B:$B,0),MATCH(C47,'2011-asu'!$9:$9,0))=0,"",+INDEX('2011-asu'!$A$1:HP69,MATCH('B+'!$C$1,'2011-asu'!$B:$B,0),MATCH(C47,'2011-asu'!$9:$9,0))))</f>
        <v>10.91</v>
      </c>
    </row>
    <row r="48" spans="1:5" x14ac:dyDescent="0.25">
      <c r="A48" s="30">
        <f t="shared" si="0"/>
        <v>20</v>
      </c>
      <c r="B48" s="30" t="str">
        <f>IF(A48="","",+INDEX('2011-asu'!$9:$9,1,$A48-1))</f>
        <v>2013-01-15-to-2013-04-14-pe-05</v>
      </c>
      <c r="C48" s="30" t="str">
        <f>IF(A48="","",+INDEX('2011-asu'!$9:$9,1,$A48))</f>
        <v>2013-01-15-to-2013-04-14-up-05</v>
      </c>
      <c r="D48" s="30">
        <f>IF(A48="","",+IF((INDEX('2011-asu'!$A$1:HO70,MATCH('B+'!$C$1,'2011-asu'!$B:$B,0),MATCH(B48,'2011-asu'!$9:$9,0)))=0,"",(INDEX('2011-asu'!$A$1:HO70,MATCH('B+'!$C$1,'2011-asu'!$B:$B,0),MATCH(B48,'2011-asu'!$9:$9,0)))))</f>
        <v>209</v>
      </c>
      <c r="E48" s="30">
        <f>IF(A48="","",IF(INDEX('2011-asu'!$A$1:HP70,MATCH('B+'!$C$1,'2011-asu'!$B:$B,0),MATCH(C48,'2011-asu'!$9:$9,0))=0,"",+INDEX('2011-asu'!$A$1:HP70,MATCH('B+'!$C$1,'2011-asu'!$B:$B,0),MATCH(C48,'2011-asu'!$9:$9,0))))</f>
        <v>11.91</v>
      </c>
    </row>
    <row r="49" spans="1:5" x14ac:dyDescent="0.25">
      <c r="A49" s="30">
        <f t="shared" si="0"/>
        <v>18</v>
      </c>
      <c r="B49" s="30" t="str">
        <f>IF(A49="","",+INDEX('2011-asu'!$9:$9,1,$A49-1))</f>
        <v>2012-10-15-to-2013-01-14-pe-05</v>
      </c>
      <c r="C49" s="30" t="str">
        <f>IF(A49="","",+INDEX('2011-asu'!$9:$9,1,$A49))</f>
        <v>2012-10-15-to-2013-01-14-up-05</v>
      </c>
      <c r="D49" s="30">
        <f>IF(A49="","",+IF((INDEX('2011-asu'!$A$1:HO71,MATCH('B+'!$C$1,'2011-asu'!$B:$B,0),MATCH(B49,'2011-asu'!$9:$9,0)))=0,"",(INDEX('2011-asu'!$A$1:HO71,MATCH('B+'!$C$1,'2011-asu'!$B:$B,0),MATCH(B49,'2011-asu'!$9:$9,0)))))</f>
        <v>222</v>
      </c>
      <c r="E49" s="30">
        <f>IF(A49="","",IF(INDEX('2011-asu'!$A$1:HP71,MATCH('B+'!$C$1,'2011-asu'!$B:$B,0),MATCH(C49,'2011-asu'!$9:$9,0))=0,"",+INDEX('2011-asu'!$A$1:HP71,MATCH('B+'!$C$1,'2011-asu'!$B:$B,0),MATCH(C49,'2011-asu'!$9:$9,0))))</f>
        <v>12.67</v>
      </c>
    </row>
    <row r="50" spans="1:5" x14ac:dyDescent="0.25">
      <c r="A50" s="30">
        <f t="shared" si="0"/>
        <v>16</v>
      </c>
      <c r="B50" s="30" t="str">
        <f>IF(A50="","",+INDEX('2011-asu'!$9:$9,1,$A50-1))</f>
        <v>2012-07-15-to-2012-10-14-pe-05</v>
      </c>
      <c r="C50" s="30" t="str">
        <f>IF(A50="","",+INDEX('2011-asu'!$9:$9,1,$A50))</f>
        <v>2012-07-15-to-2012-10-14-up-05</v>
      </c>
      <c r="D50" s="30">
        <f>IF(A50="","",+IF((INDEX('2011-asu'!$A$1:HO72,MATCH('B+'!$C$1,'2011-asu'!$B:$B,0),MATCH(B50,'2011-asu'!$9:$9,0)))=0,"",(INDEX('2011-asu'!$A$1:HO72,MATCH('B+'!$C$1,'2011-asu'!$B:$B,0),MATCH(B50,'2011-asu'!$9:$9,0)))))</f>
        <v>227</v>
      </c>
      <c r="E50" s="30">
        <f>IF(A50="","",IF(INDEX('2011-asu'!$A$1:HP72,MATCH('B+'!$C$1,'2011-asu'!$B:$B,0),MATCH(C50,'2011-asu'!$9:$9,0))=0,"",+INDEX('2011-asu'!$A$1:HP72,MATCH('B+'!$C$1,'2011-asu'!$B:$B,0),MATCH(C50,'2011-asu'!$9:$9,0))))</f>
        <v>12.97</v>
      </c>
    </row>
    <row r="51" spans="1:5" x14ac:dyDescent="0.25">
      <c r="A51" s="30">
        <f t="shared" si="0"/>
        <v>14</v>
      </c>
      <c r="B51" s="30" t="str">
        <f>IF(A51="","",+INDEX('2011-asu'!$9:$9,1,$A51-1))</f>
        <v>2012-04-15-to-2012-07-14-pe-05</v>
      </c>
      <c r="C51" s="30" t="str">
        <f>IF(A51="","",+INDEX('2011-asu'!$9:$9,1,$A51))</f>
        <v>2012-04-15-to-2012-07-14-up-05</v>
      </c>
      <c r="D51" s="30">
        <f>IF(A51="","",+IF((INDEX('2011-asu'!$A$1:HO73,MATCH('B+'!$C$1,'2011-asu'!$B:$B,0),MATCH(B51,'2011-asu'!$9:$9,0)))=0,"",(INDEX('2011-asu'!$A$1:HO73,MATCH('B+'!$C$1,'2011-asu'!$B:$B,0),MATCH(B51,'2011-asu'!$9:$9,0)))))</f>
        <v>224</v>
      </c>
      <c r="E51" s="30">
        <f>IF(A51="","",IF(INDEX('2011-asu'!$A$1:HP73,MATCH('B+'!$C$1,'2011-asu'!$B:$B,0),MATCH(C51,'2011-asu'!$9:$9,0))=0,"",+INDEX('2011-asu'!$A$1:HP73,MATCH('B+'!$C$1,'2011-asu'!$B:$B,0),MATCH(C51,'2011-asu'!$9:$9,0))))</f>
        <v>12.79</v>
      </c>
    </row>
    <row r="52" spans="1:5" x14ac:dyDescent="0.25">
      <c r="A52" s="30">
        <f t="shared" si="0"/>
        <v>12</v>
      </c>
      <c r="B52" s="30" t="str">
        <f>IF(A52="","",+INDEX('2011-asu'!$9:$9,1,$A52-1))</f>
        <v>2012-01-15-to-2012-04-14-pe-05</v>
      </c>
      <c r="C52" s="30" t="str">
        <f>IF(A52="","",+INDEX('2011-asu'!$9:$9,1,$A52))</f>
        <v>2012-01-15-to-2012-04-14-up-05</v>
      </c>
      <c r="D52" s="30">
        <f>IF(A52="","",+IF((INDEX('2011-asu'!$A$1:HO74,MATCH('B+'!$C$1,'2011-asu'!$B:$B,0),MATCH(B52,'2011-asu'!$9:$9,0)))=0,"",(INDEX('2011-asu'!$A$1:HO74,MATCH('B+'!$C$1,'2011-asu'!$B:$B,0),MATCH(B52,'2011-asu'!$9:$9,0)))))</f>
        <v>217</v>
      </c>
      <c r="E52" s="30">
        <f>IF(A52="","",IF(INDEX('2011-asu'!$A$1:HP74,MATCH('B+'!$C$1,'2011-asu'!$B:$B,0),MATCH(C52,'2011-asu'!$9:$9,0))=0,"",+INDEX('2011-asu'!$A$1:HP74,MATCH('B+'!$C$1,'2011-asu'!$B:$B,0),MATCH(C52,'2011-asu'!$9:$9,0))))</f>
        <v>12.38</v>
      </c>
    </row>
    <row r="53" spans="1:5" x14ac:dyDescent="0.25">
      <c r="A53" s="30">
        <f t="shared" si="0"/>
        <v>10</v>
      </c>
      <c r="B53" s="30" t="str">
        <f>IF(A53="","",+INDEX('2011-asu'!$9:$9,1,$A53-1))</f>
        <v>2011-10-15-to-2012-01-14-pe-05</v>
      </c>
      <c r="C53" s="30" t="str">
        <f>IF(A53="","",+INDEX('2011-asu'!$9:$9,1,$A53))</f>
        <v>2011-10-15-to-2012-01-14-up-05</v>
      </c>
      <c r="D53" s="30">
        <f>IF(A53="","",+IF((INDEX('2011-asu'!$A$1:HO75,MATCH('B+'!$C$1,'2011-asu'!$B:$B,0),MATCH(B53,'2011-asu'!$9:$9,0)))=0,"",(INDEX('2011-asu'!$A$1:HO75,MATCH('B+'!$C$1,'2011-asu'!$B:$B,0),MATCH(B53,'2011-asu'!$9:$9,0)))))</f>
        <v>198</v>
      </c>
      <c r="E53" s="30">
        <f>IF(A53="","",IF(INDEX('2011-asu'!$A$1:HP75,MATCH('B+'!$C$1,'2011-asu'!$B:$B,0),MATCH(C53,'2011-asu'!$9:$9,0))=0,"",+INDEX('2011-asu'!$A$1:HP75,MATCH('B+'!$C$1,'2011-asu'!$B:$B,0),MATCH(C53,'2011-asu'!$9:$9,0))))</f>
        <v>11.26</v>
      </c>
    </row>
    <row r="54" spans="1:5" x14ac:dyDescent="0.25">
      <c r="A54" s="30">
        <f t="shared" si="0"/>
        <v>8</v>
      </c>
      <c r="B54" s="30" t="str">
        <f>IF(A54="","",+INDEX('2011-asu'!$9:$9,1,$A54-1))</f>
        <v>2011-07-15-to-2011-10-14-pe-05</v>
      </c>
      <c r="C54" s="30" t="str">
        <f>IF(A54="","",+INDEX('2011-asu'!$9:$9,1,$A54))</f>
        <v>2011-07-15-to-2011-10-14-up-05</v>
      </c>
      <c r="D54" s="30">
        <f>IF(A54="","",+IF((INDEX('2011-asu'!$A$1:HO76,MATCH('B+'!$C$1,'2011-asu'!$B:$B,0),MATCH(B54,'2011-asu'!$9:$9,0)))=0,"",(INDEX('2011-asu'!$A$1:HO76,MATCH('B+'!$C$1,'2011-asu'!$B:$B,0),MATCH(B54,'2011-asu'!$9:$9,0)))))</f>
        <v>180</v>
      </c>
      <c r="E54" s="30">
        <f>IF(A54="","",IF(INDEX('2011-asu'!$A$1:HP76,MATCH('B+'!$C$1,'2011-asu'!$B:$B,0),MATCH(C54,'2011-asu'!$9:$9,0))=0,"",+INDEX('2011-asu'!$A$1:HP76,MATCH('B+'!$C$1,'2011-asu'!$B:$B,0),MATCH(C54,'2011-asu'!$9:$9,0))))</f>
        <v>10.210000000000001</v>
      </c>
    </row>
    <row r="55" spans="1:5" x14ac:dyDescent="0.25">
      <c r="A55" s="30">
        <f t="shared" si="0"/>
        <v>6</v>
      </c>
      <c r="B55" s="30" t="str">
        <f>IF(A55="","",+INDEX('2011-asu'!$9:$9,1,$A55-1))</f>
        <v>2011-04-15-to-2011-07-14-pe-05</v>
      </c>
      <c r="C55" s="30" t="str">
        <f>IF(A55="","",+INDEX('2011-asu'!$9:$9,1,$A55))</f>
        <v>2011-04-15-to-2011-07-14-up-05</v>
      </c>
      <c r="D55" s="30">
        <f>IF(A55="","",+IF((INDEX('2011-asu'!$A$1:HO77,MATCH('B+'!$C$1,'2011-asu'!$B:$B,0),MATCH(B55,'2011-asu'!$9:$9,0)))=0,"",(INDEX('2011-asu'!$A$1:HO77,MATCH('B+'!$C$1,'2011-asu'!$B:$B,0),MATCH(B55,'2011-asu'!$9:$9,0)))))</f>
        <v>174</v>
      </c>
      <c r="E55" s="30">
        <f>IF(A55="","",IF(INDEX('2011-asu'!$A$1:HP77,MATCH('B+'!$C$1,'2011-asu'!$B:$B,0),MATCH(C55,'2011-asu'!$9:$9,0))=0,"",+INDEX('2011-asu'!$A$1:HP77,MATCH('B+'!$C$1,'2011-asu'!$B:$B,0),MATCH(C55,'2011-asu'!$9:$9,0))))</f>
        <v>9.86</v>
      </c>
    </row>
    <row r="56" spans="1:5" x14ac:dyDescent="0.25">
      <c r="A56" s="30">
        <f t="shared" si="0"/>
        <v>4</v>
      </c>
      <c r="B56" s="30" t="str">
        <f>IF(A56="","",+INDEX('2011-asu'!$9:$9,1,$A56-1))</f>
        <v>2011-02-01-to-2011-04-14-pe-05</v>
      </c>
      <c r="C56" s="30" t="str">
        <f>IF(A56="","",+INDEX('2011-asu'!$9:$9,1,$A56))</f>
        <v>2011-02-01-to-2011-04-14-up-05</v>
      </c>
      <c r="D56" s="30">
        <f>IF(A56="","",+IF((INDEX('2011-asu'!$A$1:HO78,MATCH('B+'!$C$1,'2011-asu'!$B:$B,0),MATCH(B56,'2011-asu'!$9:$9,0)))=0,"",(INDEX('2011-asu'!$A$1:HO78,MATCH('B+'!$C$1,'2011-asu'!$B:$B,0),MATCH(B56,'2011-asu'!$9:$9,0)))))</f>
        <v>208</v>
      </c>
      <c r="E56" s="30">
        <f>IF(A56="","",IF(INDEX('2011-asu'!$A$1:HP78,MATCH('B+'!$C$1,'2011-asu'!$B:$B,0),MATCH(C56,'2011-asu'!$9:$9,0))=0,"",+INDEX('2011-asu'!$A$1:HP78,MATCH('B+'!$C$1,'2011-asu'!$B:$B,0),MATCH(C56,'2011-asu'!$9:$9,0))))</f>
        <v>11.85</v>
      </c>
    </row>
    <row r="57" spans="1:5" x14ac:dyDescent="0.25">
      <c r="A57" s="30" t="str">
        <f t="shared" si="0"/>
        <v/>
      </c>
      <c r="B57" s="30" t="str">
        <f>IF(A57="","",+INDEX('2011-asu'!$9:$9,1,$A57-1))</f>
        <v/>
      </c>
      <c r="C57" s="30" t="str">
        <f>IF(A57="","",+INDEX('2011-asu'!$9:$9,1,$A57))</f>
        <v/>
      </c>
      <c r="D57" s="30" t="str">
        <f>IF(A57="","",+IF((INDEX('2011-asu'!$A$1:HO79,MATCH('B+'!$C$1,'2011-asu'!$B:$B,0),MATCH(B57,'2011-asu'!$9:$9,0)))=0,"",(INDEX('2011-asu'!$A$1:HO79,MATCH('B+'!$C$1,'2011-asu'!$B:$B,0),MATCH(B57,'2011-asu'!$9:$9,0)))))</f>
        <v/>
      </c>
      <c r="E57" s="30" t="str">
        <f>IF(A57="","",IF(INDEX('2011-asu'!$A$1:HP79,MATCH('B+'!$C$1,'2011-asu'!$B:$B,0),MATCH(C57,'2011-asu'!$9:$9,0))=0,"",+INDEX('2011-asu'!$A$1:HP79,MATCH('B+'!$C$1,'2011-asu'!$B:$B,0),MATCH(C57,'2011-asu'!$9:$9,0))))</f>
        <v/>
      </c>
    </row>
    <row r="58" spans="1:5" x14ac:dyDescent="0.25">
      <c r="A58" s="30" t="str">
        <f t="shared" si="0"/>
        <v/>
      </c>
      <c r="B58" s="30" t="str">
        <f>IF(A58="","",+INDEX('2011-asu'!$9:$9,1,$A58-1))</f>
        <v/>
      </c>
      <c r="C58" s="30" t="str">
        <f>IF(A58="","",+INDEX('2011-asu'!$9:$9,1,$A58))</f>
        <v/>
      </c>
      <c r="D58" s="30" t="str">
        <f>IF(A58="","",+IF((INDEX('2011-asu'!$A$1:HO80,MATCH('B+'!$C$1,'2011-asu'!$B:$B,0),MATCH(B58,'2011-asu'!$9:$9,0)))=0,"",(INDEX('2011-asu'!$A$1:HO80,MATCH('B+'!$C$1,'2011-asu'!$B:$B,0),MATCH(B58,'2011-asu'!$9:$9,0)))))</f>
        <v/>
      </c>
      <c r="E58" s="30" t="str">
        <f>IF(A58="","",IF(INDEX('2011-asu'!$A$1:HP80,MATCH('B+'!$C$1,'2011-asu'!$B:$B,0),MATCH(C58,'2011-asu'!$9:$9,0))=0,"",+INDEX('2011-asu'!$A$1:HP80,MATCH('B+'!$C$1,'2011-asu'!$B:$B,0),MATCH(C58,'2011-asu'!$9:$9,0))))</f>
        <v/>
      </c>
    </row>
    <row r="59" spans="1:5" x14ac:dyDescent="0.25">
      <c r="A59" s="30" t="str">
        <f t="shared" si="0"/>
        <v/>
      </c>
      <c r="B59" s="30" t="str">
        <f>IF(A59="","",+INDEX('2011-asu'!$9:$9,1,$A59-1))</f>
        <v/>
      </c>
      <c r="C59" s="30" t="str">
        <f>IF(A59="","",+INDEX('2011-asu'!$9:$9,1,$A59))</f>
        <v/>
      </c>
      <c r="D59" s="30" t="str">
        <f>IF(A59="","",+IF((INDEX('2011-asu'!$A$1:HO81,MATCH('B+'!$C$1,'2011-asu'!$B:$B,0),MATCH(B59,'2011-asu'!$9:$9,0)))=0,"",(INDEX('2011-asu'!$A$1:HO81,MATCH('B+'!$C$1,'2011-asu'!$B:$B,0),MATCH(B59,'2011-asu'!$9:$9,0)))))</f>
        <v/>
      </c>
      <c r="E59" s="30" t="str">
        <f>IF(A59="","",IF(INDEX('2011-asu'!$A$1:HP81,MATCH('B+'!$C$1,'2011-asu'!$B:$B,0),MATCH(C59,'2011-asu'!$9:$9,0))=0,"",+INDEX('2011-asu'!$A$1:HP81,MATCH('B+'!$C$1,'2011-asu'!$B:$B,0),MATCH(C59,'2011-asu'!$9:$9,0))))</f>
        <v/>
      </c>
    </row>
    <row r="60" spans="1:5" x14ac:dyDescent="0.25">
      <c r="A60" s="30" t="str">
        <f t="shared" si="0"/>
        <v/>
      </c>
      <c r="B60" s="30" t="str">
        <f>IF(A60="","",+INDEX('2011-asu'!$9:$9,1,$A60-1))</f>
        <v/>
      </c>
      <c r="C60" s="30" t="str">
        <f>IF(A60="","",+INDEX('2011-asu'!$9:$9,1,$A60))</f>
        <v/>
      </c>
      <c r="D60" s="30" t="str">
        <f>IF(A60="","",+IF((INDEX('2011-asu'!$A$1:HO82,MATCH('B+'!$C$1,'2011-asu'!$B:$B,0),MATCH(B60,'2011-asu'!$9:$9,0)))=0,"",(INDEX('2011-asu'!$A$1:HO82,MATCH('B+'!$C$1,'2011-asu'!$B:$B,0),MATCH(B60,'2011-asu'!$9:$9,0)))))</f>
        <v/>
      </c>
      <c r="E60" s="30" t="str">
        <f>IF(A60="","",IF(INDEX('2011-asu'!$A$1:HP82,MATCH('B+'!$C$1,'2011-asu'!$B:$B,0),MATCH(C60,'2011-asu'!$9:$9,0))=0,"",+INDEX('2011-asu'!$A$1:HP82,MATCH('B+'!$C$1,'2011-asu'!$B:$B,0),MATCH(C60,'2011-asu'!$9:$9,0))))</f>
        <v/>
      </c>
    </row>
    <row r="61" spans="1:5" x14ac:dyDescent="0.25">
      <c r="A61" s="30" t="str">
        <f t="shared" si="0"/>
        <v/>
      </c>
      <c r="B61" s="30" t="str">
        <f>IF(A61="","",+INDEX('2011-asu'!$9:$9,1,$A61-1))</f>
        <v/>
      </c>
      <c r="C61" s="30" t="str">
        <f>IF(A61="","",+INDEX('2011-asu'!$9:$9,1,$A61))</f>
        <v/>
      </c>
      <c r="D61" s="30" t="str">
        <f>IF(A61="","",+IF((INDEX('2011-asu'!$A$1:HO83,MATCH('B+'!$C$1,'2011-asu'!$B:$B,0),MATCH(B61,'2011-asu'!$9:$9,0)))=0,"",(INDEX('2011-asu'!$A$1:HO83,MATCH('B+'!$C$1,'2011-asu'!$B:$B,0),MATCH(B61,'2011-asu'!$9:$9,0)))))</f>
        <v/>
      </c>
      <c r="E61" s="30" t="str">
        <f>IF(A61="","",IF(INDEX('2011-asu'!$A$1:HP83,MATCH('B+'!$C$1,'2011-asu'!$B:$B,0),MATCH(C61,'2011-asu'!$9:$9,0))=0,"",+INDEX('2011-asu'!$A$1:HP83,MATCH('B+'!$C$1,'2011-asu'!$B:$B,0),MATCH(C61,'2011-asu'!$9:$9,0))))</f>
        <v/>
      </c>
    </row>
    <row r="62" spans="1:5" x14ac:dyDescent="0.25">
      <c r="A62" s="30" t="str">
        <f t="shared" si="0"/>
        <v/>
      </c>
      <c r="B62" s="30" t="str">
        <f>IF(A62="","",+INDEX('2011-asu'!$9:$9,1,$A62-1))</f>
        <v/>
      </c>
      <c r="C62" s="30" t="str">
        <f>IF(A62="","",+INDEX('2011-asu'!$9:$9,1,$A62))</f>
        <v/>
      </c>
      <c r="D62" s="30" t="str">
        <f>IF(A62="","",+IF((INDEX('2011-asu'!$A$1:HO84,MATCH('B+'!$C$1,'2011-asu'!$B:$B,0),MATCH(B62,'2011-asu'!$9:$9,0)))=0,"",(INDEX('2011-asu'!$A$1:HO84,MATCH('B+'!$C$1,'2011-asu'!$B:$B,0),MATCH(B62,'2011-asu'!$9:$9,0)))))</f>
        <v/>
      </c>
      <c r="E62" s="30" t="str">
        <f>IF(A62="","",IF(INDEX('2011-asu'!$A$1:HP84,MATCH('B+'!$C$1,'2011-asu'!$B:$B,0),MATCH(C62,'2011-asu'!$9:$9,0))=0,"",+INDEX('2011-asu'!$A$1:HP84,MATCH('B+'!$C$1,'2011-asu'!$B:$B,0),MATCH(C62,'2011-asu'!$9:$9,0))))</f>
        <v/>
      </c>
    </row>
    <row r="63" spans="1:5" x14ac:dyDescent="0.25">
      <c r="A63" s="30" t="str">
        <f t="shared" si="0"/>
        <v/>
      </c>
      <c r="B63" s="30" t="str">
        <f>IF(A63="","",+INDEX('2011-asu'!$9:$9,1,$A63-1))</f>
        <v/>
      </c>
      <c r="C63" s="30" t="str">
        <f>IF(A63="","",+INDEX('2011-asu'!$9:$9,1,$A63))</f>
        <v/>
      </c>
      <c r="D63" s="30" t="str">
        <f>IF(A63="","",+IF((INDEX('2011-asu'!$A$1:HO85,MATCH('B+'!$C$1,'2011-asu'!$B:$B,0),MATCH(B63,'2011-asu'!$9:$9,0)))=0,"",(INDEX('2011-asu'!$A$1:HO85,MATCH('B+'!$C$1,'2011-asu'!$B:$B,0),MATCH(B63,'2011-asu'!$9:$9,0)))))</f>
        <v/>
      </c>
      <c r="E63" s="30" t="str">
        <f>IF(A63="","",IF(INDEX('2011-asu'!$A$1:HP85,MATCH('B+'!$C$1,'2011-asu'!$B:$B,0),MATCH(C63,'2011-asu'!$9:$9,0))=0,"",+INDEX('2011-asu'!$A$1:HP85,MATCH('B+'!$C$1,'2011-asu'!$B:$B,0),MATCH(C63,'2011-asu'!$9:$9,0))))</f>
        <v/>
      </c>
    </row>
    <row r="64" spans="1:5" x14ac:dyDescent="0.25">
      <c r="A64" s="30" t="str">
        <f t="shared" si="0"/>
        <v/>
      </c>
      <c r="B64" s="30" t="str">
        <f>IF(A64="","",+INDEX('2011-asu'!$9:$9,1,$A64-1))</f>
        <v/>
      </c>
      <c r="C64" s="30" t="str">
        <f>IF(A64="","",+INDEX('2011-asu'!$9:$9,1,$A64))</f>
        <v/>
      </c>
      <c r="D64" s="30" t="str">
        <f>IF(A64="","",+IF((INDEX('2011-asu'!$A$1:HO86,MATCH('B+'!$C$1,'2011-asu'!$B:$B,0),MATCH(B64,'2011-asu'!$9:$9,0)))=0,"",(INDEX('2011-asu'!$A$1:HO86,MATCH('B+'!$C$1,'2011-asu'!$B:$B,0),MATCH(B64,'2011-asu'!$9:$9,0)))))</f>
        <v/>
      </c>
      <c r="E64" s="30" t="str">
        <f>IF(A64="","",IF(INDEX('2011-asu'!$A$1:HP86,MATCH('B+'!$C$1,'2011-asu'!$B:$B,0),MATCH(C64,'2011-asu'!$9:$9,0))=0,"",+INDEX('2011-asu'!$A$1:HP86,MATCH('B+'!$C$1,'2011-asu'!$B:$B,0),MATCH(C64,'2011-asu'!$9:$9,0))))</f>
        <v/>
      </c>
    </row>
    <row r="65" spans="1:5" x14ac:dyDescent="0.25">
      <c r="A65" s="30" t="str">
        <f t="shared" si="0"/>
        <v/>
      </c>
      <c r="B65" s="30" t="str">
        <f>IF(A65="","",+INDEX('2011-asu'!$9:$9,1,$A65-1))</f>
        <v/>
      </c>
      <c r="C65" s="30" t="str">
        <f>IF(A65="","",+INDEX('2011-asu'!$9:$9,1,$A65))</f>
        <v/>
      </c>
      <c r="D65" s="30" t="str">
        <f>IF(A65="","",+IF((INDEX('2011-asu'!$A$1:HO87,MATCH('B+'!$C$1,'2011-asu'!$B:$B,0),MATCH(B65,'2011-asu'!$9:$9,0)))=0,"",(INDEX('2011-asu'!$A$1:HO87,MATCH('B+'!$C$1,'2011-asu'!$B:$B,0),MATCH(B65,'2011-asu'!$9:$9,0)))))</f>
        <v/>
      </c>
      <c r="E65" s="30" t="str">
        <f>IF(A65="","",IF(INDEX('2011-asu'!$A$1:HP87,MATCH('B+'!$C$1,'2011-asu'!$B:$B,0),MATCH(C65,'2011-asu'!$9:$9,0))=0,"",+INDEX('2011-asu'!$A$1:HP87,MATCH('B+'!$C$1,'2011-asu'!$B:$B,0),MATCH(C65,'2011-asu'!$9:$9,0))))</f>
        <v/>
      </c>
    </row>
    <row r="66" spans="1:5" x14ac:dyDescent="0.25">
      <c r="A66" s="30" t="str">
        <f t="shared" ref="A66" si="1">IF(OR(A65=4,A65=""),"",+A65-2)</f>
        <v/>
      </c>
      <c r="B66" s="30" t="str">
        <f>IF(A66="","",+INDEX('2011-asu'!$9:$9,1,$A66-1))</f>
        <v/>
      </c>
      <c r="C66" s="30" t="str">
        <f>IF(A66="","",+INDEX('2011-asu'!$9:$9,1,$A66))</f>
        <v/>
      </c>
      <c r="D66" s="30" t="str">
        <f>IF(A66="","",+IF((INDEX('2011-asu'!$A$1:HO88,MATCH('B+'!$C$1,'2011-asu'!$B:$B,0),MATCH(B66,'2011-asu'!$9:$9,0)))=0,"",(INDEX('2011-asu'!$A$1:HO88,MATCH('B+'!$C$1,'2011-asu'!$B:$B,0),MATCH(B66,'2011-asu'!$9:$9,0)))))</f>
        <v/>
      </c>
      <c r="E66" s="30" t="str">
        <f>IF(A66="","",IF(INDEX('2011-asu'!$A$1:HP88,MATCH('B+'!$C$1,'2011-asu'!$B:$B,0),MATCH(C66,'2011-asu'!$9:$9,0))=0,"",+INDEX('2011-asu'!$A$1:HP88,MATCH('B+'!$C$1,'2011-asu'!$B:$B,0),MATCH(C66,'2011-asu'!$9:$9,0))))</f>
        <v/>
      </c>
    </row>
    <row r="67" spans="1:5" x14ac:dyDescent="0.25">
      <c r="A67" s="30" t="str">
        <f t="shared" ref="A67:A70" si="2">IF(OR(A66=4,A66=""),"",+A66-2)</f>
        <v/>
      </c>
      <c r="B67" s="30" t="str">
        <f>IF(A67="","",+INDEX('2011-asu'!$9:$9,1,$A67-1))</f>
        <v/>
      </c>
      <c r="C67" s="30" t="str">
        <f>IF(A67="","",+INDEX('2011-asu'!$9:$9,1,$A67))</f>
        <v/>
      </c>
      <c r="D67" s="30" t="str">
        <f>IF(A67="","",+IF((INDEX('2011-asu'!$A$1:HO89,MATCH('B+'!$C$1,'2011-asu'!$B:$B,0),MATCH(B67,'2011-asu'!$9:$9,0)))=0,"",(INDEX('2011-asu'!$A$1:HO89,MATCH('B+'!$C$1,'2011-asu'!$B:$B,0),MATCH(B67,'2011-asu'!$9:$9,0)))))</f>
        <v/>
      </c>
      <c r="E67" s="30" t="str">
        <f>IF(A67="","",IF(INDEX('2011-asu'!$A$1:HP89,MATCH('B+'!$C$1,'2011-asu'!$B:$B,0),MATCH(C67,'2011-asu'!$9:$9,0))=0,"",+INDEX('2011-asu'!$A$1:HP89,MATCH('B+'!$C$1,'2011-asu'!$B:$B,0),MATCH(C67,'2011-asu'!$9:$9,0))))</f>
        <v/>
      </c>
    </row>
    <row r="68" spans="1:5" x14ac:dyDescent="0.25">
      <c r="A68" s="30" t="str">
        <f t="shared" si="2"/>
        <v/>
      </c>
      <c r="B68" s="30" t="str">
        <f>IF(A68="","",+INDEX('2011-asu'!$9:$9,1,$A68-1))</f>
        <v/>
      </c>
      <c r="C68" s="30" t="str">
        <f>IF(A68="","",+INDEX('2011-asu'!$9:$9,1,$A68))</f>
        <v/>
      </c>
      <c r="D68" s="30" t="str">
        <f>IF(A68="","",+IF((INDEX('2011-asu'!$A$1:HO90,MATCH('B+'!$C$1,'2011-asu'!$B:$B,0),MATCH(B68,'2011-asu'!$9:$9,0)))=0,"",(INDEX('2011-asu'!$A$1:HO90,MATCH('B+'!$C$1,'2011-asu'!$B:$B,0),MATCH(B68,'2011-asu'!$9:$9,0)))))</f>
        <v/>
      </c>
      <c r="E68" s="30" t="str">
        <f>IF(A68="","",IF(INDEX('2011-asu'!$A$1:HP90,MATCH('B+'!$C$1,'2011-asu'!$B:$B,0),MATCH(C68,'2011-asu'!$9:$9,0))=0,"",+INDEX('2011-asu'!$A$1:HP90,MATCH('B+'!$C$1,'2011-asu'!$B:$B,0),MATCH(C68,'2011-asu'!$9:$9,0))))</f>
        <v/>
      </c>
    </row>
    <row r="69" spans="1:5" x14ac:dyDescent="0.25">
      <c r="A69" s="30" t="str">
        <f t="shared" si="2"/>
        <v/>
      </c>
      <c r="B69" s="30" t="str">
        <f>IF(A69="","",+INDEX('2011-asu'!$9:$9,1,$A69-1))</f>
        <v/>
      </c>
      <c r="C69" s="30" t="str">
        <f>IF(A69="","",+INDEX('2011-asu'!$9:$9,1,$A69))</f>
        <v/>
      </c>
      <c r="D69" s="30" t="str">
        <f>IF(A69="","",+IF((INDEX('2011-asu'!$A$1:HO91,MATCH('B+'!$C$1,'2011-asu'!$B:$B,0),MATCH(B69,'2011-asu'!$9:$9,0)))=0,"",(INDEX('2011-asu'!$A$1:HO91,MATCH('B+'!$C$1,'2011-asu'!$B:$B,0),MATCH(B69,'2011-asu'!$9:$9,0)))))</f>
        <v/>
      </c>
      <c r="E69" s="30" t="str">
        <f>IF(A69="","",IF(INDEX('2011-asu'!$A$1:HP91,MATCH('B+'!$C$1,'2011-asu'!$B:$B,0),MATCH(C69,'2011-asu'!$9:$9,0))=0,"",+INDEX('2011-asu'!$A$1:HP91,MATCH('B+'!$C$1,'2011-asu'!$B:$B,0),MATCH(C69,'2011-asu'!$9:$9,0))))</f>
        <v/>
      </c>
    </row>
    <row r="70" spans="1:5" x14ac:dyDescent="0.25">
      <c r="A70" s="30" t="str">
        <f t="shared" si="2"/>
        <v/>
      </c>
      <c r="B70" s="30" t="str">
        <f>IF(A70="","",+INDEX('2011-asu'!$9:$9,1,$A70-1))</f>
        <v/>
      </c>
      <c r="C70" s="30" t="str">
        <f>IF(A70="","",+INDEX('2011-asu'!$9:$9,1,$A70))</f>
        <v/>
      </c>
      <c r="D70" s="30" t="str">
        <f>IF(A70="","",+IF((INDEX('2011-asu'!$A$1:HO92,MATCH('B+'!$C$1,'2011-asu'!$B:$B,0),MATCH(B70,'2011-asu'!$9:$9,0)))=0,"",(INDEX('2011-asu'!$A$1:HO92,MATCH('B+'!$C$1,'2011-asu'!$B:$B,0),MATCH(B70,'2011-asu'!$9:$9,0)))))</f>
        <v/>
      </c>
      <c r="E70" s="30" t="str">
        <f>IF(A70="","",IF(INDEX('2011-asu'!$A$1:HP92,MATCH('B+'!$C$1,'2011-asu'!$B:$B,0),MATCH(C70,'2011-asu'!$9:$9,0))=0,"",+INDEX('2011-asu'!$A$1:HP92,MATCH('B+'!$C$1,'2011-asu'!$B:$B,0),MATCH(C70,'2011-asu'!$9:$9,0))))</f>
        <v/>
      </c>
    </row>
  </sheetData>
  <autoFilter ref="B3:E3" xr:uid="{00000000-0009-0000-0000-000004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E70"/>
  <sheetViews>
    <sheetView workbookViewId="0"/>
  </sheetViews>
  <sheetFormatPr defaultColWidth="8.88671875" defaultRowHeight="13.8" x14ac:dyDescent="0.25"/>
  <cols>
    <col min="1" max="1" width="8.33203125" style="30" customWidth="1"/>
    <col min="2" max="3" width="30.5546875" style="30" customWidth="1"/>
    <col min="4" max="4" width="29.109375" style="30" customWidth="1"/>
    <col min="5" max="5" width="11.5546875" style="30" customWidth="1"/>
    <col min="6" max="16384" width="8.88671875" style="30"/>
  </cols>
  <sheetData>
    <row r="1" spans="1:5" ht="22.2" customHeight="1" x14ac:dyDescent="0.25">
      <c r="A1" s="30">
        <f>MATCH(MAX('2011-asu'!6:6),'2011-asu'!6:6,0)</f>
        <v>108</v>
      </c>
      <c r="B1" s="30" t="s">
        <v>11</v>
      </c>
      <c r="C1" s="31" t="s">
        <v>16</v>
      </c>
      <c r="D1" s="32" t="s">
        <v>10</v>
      </c>
      <c r="E1" s="33" t="str">
        <f ca="1">+INDIRECT(CONCATENATE("'2011-asu'!A",+MATCH($C$1,'2011-asu'!$B$1:$B$18,0)))</f>
        <v>5 (B)</v>
      </c>
    </row>
    <row r="3" spans="1:5" ht="43.2" customHeight="1" x14ac:dyDescent="0.25">
      <c r="B3" s="30" t="s">
        <v>23</v>
      </c>
      <c r="C3" s="30" t="s">
        <v>24</v>
      </c>
      <c r="D3" s="29" t="s">
        <v>8</v>
      </c>
      <c r="E3" s="29" t="s">
        <v>9</v>
      </c>
    </row>
    <row r="4" spans="1:5" x14ac:dyDescent="0.25">
      <c r="A4" s="30">
        <f>+A1</f>
        <v>108</v>
      </c>
      <c r="B4" s="30" t="str">
        <f>+INDEX('2011-asu'!$9:$9,1,$A4-1)</f>
        <v>2024-01-15-to-2024-04-14-pe-05</v>
      </c>
      <c r="C4" s="30" t="str">
        <f>+INDEX('2011-asu'!$9:$9,1,$A4)</f>
        <v>2024-01-15-to-2024-04-14-up-05</v>
      </c>
      <c r="D4" s="30">
        <f>+IF((INDEX('2011-asu'!$A$1:HO26,MATCH(B!$C$1,'2011-asu'!$B:$B,0),MATCH(B4,'2011-asu'!$9:$9,0)))=0,"",(INDEX('2011-asu'!$A$1:HO26,MATCH(B!$C$1,'2011-asu'!$B:$B,0),MATCH(B4,'2011-asu'!$9:$9,0))))</f>
        <v>195</v>
      </c>
      <c r="E4" s="30">
        <f>IF(INDEX('2011-asu'!$A$1:HP26,MATCH(B!$C$1,'2011-asu'!$B:$B,0),MATCH(C4,'2011-asu'!$9:$9,0))=0,"",+INDEX('2011-asu'!$A$1:HP26,MATCH(B!$C$1,'2011-asu'!$B:$B,0),MATCH(C4,'2011-asu'!$9:$9,0)))</f>
        <v>11.08</v>
      </c>
    </row>
    <row r="5" spans="1:5" x14ac:dyDescent="0.25">
      <c r="A5" s="30">
        <f t="shared" ref="A5:A38" si="0">IF(OR(A4=4,A4=""),"",+A4-2)</f>
        <v>106</v>
      </c>
      <c r="B5" s="30" t="str">
        <f>IF(A5="","",+INDEX('2011-asu'!$9:$9,1,$A5-1))</f>
        <v>2023-10-15-to-2024-01-14-pe-05</v>
      </c>
      <c r="C5" s="30" t="str">
        <f>IF(A5="","",+INDEX('2011-asu'!$9:$9,1,$A5))</f>
        <v>2023-10-15-to-2024-01-14-up-05</v>
      </c>
      <c r="D5" s="30">
        <f>IF(A5="","",+IF((INDEX('2011-asu'!$A$1:HO27,MATCH(B!$C$1,'2011-asu'!$B:$B,0),MATCH(B5,'2011-asu'!$9:$9,0)))=0,"",(INDEX('2011-asu'!$A$1:HO27,MATCH(B!$C$1,'2011-asu'!$B:$B,0),MATCH(B5,'2011-asu'!$9:$9,0)))))</f>
        <v>195</v>
      </c>
      <c r="E5" s="30">
        <f>IF(A5="","",IF(INDEX('2011-asu'!$A$1:HP27,MATCH(B!$C$1,'2011-asu'!$B:$B,0),MATCH(C5,'2011-asu'!$9:$9,0))=0,"",+INDEX('2011-asu'!$A$1:HP27,MATCH(B!$C$1,'2011-asu'!$B:$B,0),MATCH(C5,'2011-asu'!$9:$9,0))))</f>
        <v>11.08</v>
      </c>
    </row>
    <row r="6" spans="1:5" x14ac:dyDescent="0.25">
      <c r="A6" s="30">
        <f t="shared" si="0"/>
        <v>104</v>
      </c>
      <c r="B6" s="30" t="str">
        <f>IF(A6="","",+INDEX('2011-asu'!$9:$9,1,$A6-1))</f>
        <v>2023-07-15-to-2023-10-14-pe-05</v>
      </c>
      <c r="C6" s="30" t="str">
        <f>IF(A6="","",+INDEX('2011-asu'!$9:$9,1,$A6))</f>
        <v>2023-07-15-to-2023-10-14-up-05</v>
      </c>
      <c r="D6" s="30">
        <f>IF(A6="","",+IF((INDEX('2011-asu'!$A$1:HO28,MATCH(B!$C$1,'2011-asu'!$B:$B,0),MATCH(B6,'2011-asu'!$9:$9,0)))=0,"",(INDEX('2011-asu'!$A$1:HO28,MATCH(B!$C$1,'2011-asu'!$B:$B,0),MATCH(B6,'2011-asu'!$9:$9,0)))))</f>
        <v>205</v>
      </c>
      <c r="E6" s="30">
        <f>IF(A6="","",IF(INDEX('2011-asu'!$A$1:HP28,MATCH(B!$C$1,'2011-asu'!$B:$B,0),MATCH(C6,'2011-asu'!$9:$9,0))=0,"",+INDEX('2011-asu'!$A$1:HP28,MATCH(B!$C$1,'2011-asu'!$B:$B,0),MATCH(C6,'2011-asu'!$9:$9,0))))</f>
        <v>11.67</v>
      </c>
    </row>
    <row r="7" spans="1:5" x14ac:dyDescent="0.25">
      <c r="A7" s="30">
        <f t="shared" si="0"/>
        <v>102</v>
      </c>
      <c r="B7" s="30" t="str">
        <f>IF(A7="","",+INDEX('2011-asu'!$9:$9,1,$A7-1))</f>
        <v>2023-04-15-to-2023-07-14-pe-05</v>
      </c>
      <c r="C7" s="30" t="str">
        <f>IF(A7="","",+INDEX('2011-asu'!$9:$9,1,$A7))</f>
        <v>2023-04-15-to-2023-07-14-up-05</v>
      </c>
      <c r="D7" s="30">
        <f>IF(A7="","",+IF((INDEX('2011-asu'!$A$1:HO29,MATCH(B!$C$1,'2011-asu'!$B:$B,0),MATCH(B7,'2011-asu'!$9:$9,0)))=0,"",(INDEX('2011-asu'!$A$1:HO29,MATCH(B!$C$1,'2011-asu'!$B:$B,0),MATCH(B7,'2011-asu'!$9:$9,0)))))</f>
        <v>207</v>
      </c>
      <c r="E7" s="30">
        <f>IF(A7="","",IF(INDEX('2011-asu'!$A$1:HP29,MATCH(B!$C$1,'2011-asu'!$B:$B,0),MATCH(C7,'2011-asu'!$9:$9,0))=0,"",+INDEX('2011-asu'!$A$1:HP29,MATCH(B!$C$1,'2011-asu'!$B:$B,0),MATCH(C7,'2011-asu'!$9:$9,0))))</f>
        <v>11.79</v>
      </c>
    </row>
    <row r="8" spans="1:5" x14ac:dyDescent="0.25">
      <c r="A8" s="30">
        <f t="shared" si="0"/>
        <v>100</v>
      </c>
      <c r="B8" s="30" t="str">
        <f>IF(A8="","",+INDEX('2011-asu'!$9:$9,1,$A8-1))</f>
        <v>2023-01-15-to-2023-04-14-pe-05</v>
      </c>
      <c r="C8" s="30" t="str">
        <f>IF(A8="","",+INDEX('2011-asu'!$9:$9,1,$A8))</f>
        <v>2023-01-15-to-2023-04-14-up-05</v>
      </c>
      <c r="D8" s="30">
        <f>IF(A8="","",+IF((INDEX('2011-asu'!$A$1:HO30,MATCH(B!$C$1,'2011-asu'!$B:$B,0),MATCH(B8,'2011-asu'!$9:$9,0)))=0,"",(INDEX('2011-asu'!$A$1:HO30,MATCH(B!$C$1,'2011-asu'!$B:$B,0),MATCH(B8,'2011-asu'!$9:$9,0)))))</f>
        <v>218</v>
      </c>
      <c r="E8" s="30">
        <f>IF(A8="","",IF(INDEX('2011-asu'!$A$1:HP30,MATCH(B!$C$1,'2011-asu'!$B:$B,0),MATCH(C8,'2011-asu'!$9:$9,0))=0,"",+INDEX('2011-asu'!$A$1:HP30,MATCH(B!$C$1,'2011-asu'!$B:$B,0),MATCH(C8,'2011-asu'!$9:$9,0))))</f>
        <v>12.43</v>
      </c>
    </row>
    <row r="9" spans="1:5" x14ac:dyDescent="0.25">
      <c r="A9" s="30">
        <f t="shared" si="0"/>
        <v>98</v>
      </c>
      <c r="B9" s="30" t="str">
        <f>IF(A9="","",+INDEX('2011-asu'!$9:$9,1,$A9-1))</f>
        <v>2022-10-15-to-2023-01-14-pe-05</v>
      </c>
      <c r="C9" s="30" t="str">
        <f>IF(A9="","",+INDEX('2011-asu'!$9:$9,1,$A9))</f>
        <v>2022-10-15-to-2023-01-14-up-05</v>
      </c>
      <c r="D9" s="30">
        <f>IF(A9="","",+IF((INDEX('2011-asu'!$A$1:HO31,MATCH(B!$C$1,'2011-asu'!$B:$B,0),MATCH(B9,'2011-asu'!$9:$9,0)))=0,"",(INDEX('2011-asu'!$A$1:HO31,MATCH(B!$C$1,'2011-asu'!$B:$B,0),MATCH(B9,'2011-asu'!$9:$9,0)))))</f>
        <v>229</v>
      </c>
      <c r="E9" s="30">
        <f>IF(A9="","",IF(INDEX('2011-asu'!$A$1:HP31,MATCH(B!$C$1,'2011-asu'!$B:$B,0),MATCH(C9,'2011-asu'!$9:$9,0))=0,"",+INDEX('2011-asu'!$A$1:HP31,MATCH(B!$C$1,'2011-asu'!$B:$B,0),MATCH(C9,'2011-asu'!$9:$9,0))))</f>
        <v>13.08</v>
      </c>
    </row>
    <row r="10" spans="1:5" x14ac:dyDescent="0.25">
      <c r="A10" s="30">
        <f t="shared" si="0"/>
        <v>96</v>
      </c>
      <c r="B10" s="30" t="str">
        <f>IF(A10="","",+INDEX('2011-asu'!$9:$9,1,$A10-1))</f>
        <v>2022-07-15-to-2022-10-14-pe-05</v>
      </c>
      <c r="C10" s="30" t="str">
        <f>IF(A10="","",+INDEX('2011-asu'!$9:$9,1,$A10))</f>
        <v>2022-07-15-to-2022-10-14-up-05</v>
      </c>
      <c r="D10" s="30">
        <f>IF(A10="","",+IF((INDEX('2011-asu'!$A$1:HO32,MATCH(B!$C$1,'2011-asu'!$B:$B,0),MATCH(B10,'2011-asu'!$9:$9,0)))=0,"",(INDEX('2011-asu'!$A$1:HO32,MATCH(B!$C$1,'2011-asu'!$B:$B,0),MATCH(B10,'2011-asu'!$9:$9,0)))))</f>
        <v>214</v>
      </c>
      <c r="E10" s="30">
        <f>IF(A10="","",IF(INDEX('2011-asu'!$A$1:HP32,MATCH(B!$C$1,'2011-asu'!$B:$B,0),MATCH(C10,'2011-asu'!$9:$9,0))=0,"",+INDEX('2011-asu'!$A$1:HP32,MATCH(B!$C$1,'2011-asu'!$B:$B,0),MATCH(C10,'2011-asu'!$9:$9,0))))</f>
        <v>12.2</v>
      </c>
    </row>
    <row r="11" spans="1:5" x14ac:dyDescent="0.25">
      <c r="A11" s="30">
        <f t="shared" si="0"/>
        <v>94</v>
      </c>
      <c r="B11" s="30" t="str">
        <f>IF(A11="","",+INDEX('2011-asu'!$9:$9,1,$A11-1))</f>
        <v>2022-04-15-to-2022-07-14-pe-05</v>
      </c>
      <c r="C11" s="30" t="str">
        <f>IF(A11="","",+INDEX('2011-asu'!$9:$9,1,$A11))</f>
        <v>2022-04-15-to-2022-07-14-up-05</v>
      </c>
      <c r="D11" s="30">
        <f>IF(A11="","",+IF((INDEX('2011-asu'!$A$1:HO33,MATCH(B!$C$1,'2011-asu'!$B:$B,0),MATCH(B11,'2011-asu'!$9:$9,0)))=0,"",(INDEX('2011-asu'!$A$1:HO33,MATCH(B!$C$1,'2011-asu'!$B:$B,0),MATCH(B11,'2011-asu'!$9:$9,0)))))</f>
        <v>207</v>
      </c>
      <c r="E11" s="30">
        <f>IF(A11="","",IF(INDEX('2011-asu'!$A$1:HP33,MATCH(B!$C$1,'2011-asu'!$B:$B,0),MATCH(C11,'2011-asu'!$9:$9,0))=0,"",+INDEX('2011-asu'!$A$1:HP33,MATCH(B!$C$1,'2011-asu'!$B:$B,0),MATCH(C11,'2011-asu'!$9:$9,0))))</f>
        <v>11.79</v>
      </c>
    </row>
    <row r="12" spans="1:5" x14ac:dyDescent="0.25">
      <c r="A12" s="30">
        <f t="shared" si="0"/>
        <v>92</v>
      </c>
      <c r="B12" s="30" t="str">
        <f>IF(A12="","",+INDEX('2011-asu'!$9:$9,1,$A12-1))</f>
        <v>2022-01-15-to-2022-04-14-pe-05</v>
      </c>
      <c r="C12" s="30" t="str">
        <f>IF(A12="","",+INDEX('2011-asu'!$9:$9,1,$A12))</f>
        <v>2022-01-15-to-2022-04-14-up-05</v>
      </c>
      <c r="D12" s="30">
        <f>IF(A12="","",+IF((INDEX('2011-asu'!$A$1:HO34,MATCH(B!$C$1,'2011-asu'!$B:$B,0),MATCH(B12,'2011-asu'!$9:$9,0)))=0,"",(INDEX('2011-asu'!$A$1:HO34,MATCH(B!$C$1,'2011-asu'!$B:$B,0),MATCH(B12,'2011-asu'!$9:$9,0)))))</f>
        <v>201</v>
      </c>
      <c r="E12" s="30">
        <f>IF(A12="","",IF(INDEX('2011-asu'!$A$1:HP34,MATCH(B!$C$1,'2011-asu'!$B:$B,0),MATCH(C12,'2011-asu'!$9:$9,0))=0,"",+INDEX('2011-asu'!$A$1:HP34,MATCH(B!$C$1,'2011-asu'!$B:$B,0),MATCH(C12,'2011-asu'!$9:$9,0))))</f>
        <v>11.44</v>
      </c>
    </row>
    <row r="13" spans="1:5" x14ac:dyDescent="0.25">
      <c r="A13" s="30">
        <f t="shared" si="0"/>
        <v>90</v>
      </c>
      <c r="B13" s="30" t="str">
        <f>IF(A13="","",+INDEX('2011-asu'!$9:$9,1,$A13-1))</f>
        <v>2021-10-15-to-2022-01-14-pe-05</v>
      </c>
      <c r="C13" s="30" t="str">
        <f>IF(A13="","",+INDEX('2011-asu'!$9:$9,1,$A13))</f>
        <v>2021-10-15-to-2022-01-14-up-05</v>
      </c>
      <c r="D13" s="30">
        <f>IF(A13="","",+IF((INDEX('2011-asu'!$A$1:HO35,MATCH(B!$C$1,'2011-asu'!$B:$B,0),MATCH(B13,'2011-asu'!$9:$9,0)))=0,"",(INDEX('2011-asu'!$A$1:HO35,MATCH(B!$C$1,'2011-asu'!$B:$B,0),MATCH(B13,'2011-asu'!$9:$9,0)))))</f>
        <v>202</v>
      </c>
      <c r="E13" s="30">
        <f>IF(A13="","",IF(INDEX('2011-asu'!$A$1:HP35,MATCH(B!$C$1,'2011-asu'!$B:$B,0),MATCH(C13,'2011-asu'!$9:$9,0))=0,"",+INDEX('2011-asu'!$A$1:HP35,MATCH(B!$C$1,'2011-asu'!$B:$B,0),MATCH(C13,'2011-asu'!$9:$9,0))))</f>
        <v>11.49</v>
      </c>
    </row>
    <row r="14" spans="1:5" x14ac:dyDescent="0.25">
      <c r="A14" s="30">
        <f t="shared" si="0"/>
        <v>88</v>
      </c>
      <c r="B14" s="30" t="str">
        <f>IF(A14="","",+INDEX('2011-asu'!$9:$9,1,$A14-1))</f>
        <v>2021-07-15-to-2021-10-14-pe-05</v>
      </c>
      <c r="C14" s="30" t="str">
        <f>IF(A14="","",+INDEX('2011-asu'!$9:$9,1,$A14))</f>
        <v>2021-07-15-to-2021-10-14-up-05</v>
      </c>
      <c r="D14" s="30">
        <f>IF(A14="","",+IF((INDEX('2011-asu'!$A$1:HO36,MATCH(B!$C$1,'2011-asu'!$B:$B,0),MATCH(B14,'2011-asu'!$9:$9,0)))=0,"",(INDEX('2011-asu'!$A$1:HO36,MATCH(B!$C$1,'2011-asu'!$B:$B,0),MATCH(B14,'2011-asu'!$9:$9,0)))))</f>
        <v>198</v>
      </c>
      <c r="E14" s="30">
        <f>IF(A14="","",IF(INDEX('2011-asu'!$A$1:HP36,MATCH(B!$C$1,'2011-asu'!$B:$B,0),MATCH(C14,'2011-asu'!$9:$9,0))=0,"",+INDEX('2011-asu'!$A$1:HP36,MATCH(B!$C$1,'2011-asu'!$B:$B,0),MATCH(C14,'2011-asu'!$9:$9,0))))</f>
        <v>11.26</v>
      </c>
    </row>
    <row r="15" spans="1:5" x14ac:dyDescent="0.25">
      <c r="A15" s="30">
        <f t="shared" si="0"/>
        <v>86</v>
      </c>
      <c r="B15" s="30" t="str">
        <f>IF(A15="","",+INDEX('2011-asu'!$9:$9,1,$A15-1))</f>
        <v>2021-04-15-to-2021-07-14-pe-05</v>
      </c>
      <c r="C15" s="30" t="str">
        <f>IF(A15="","",+INDEX('2011-asu'!$9:$9,1,$A15))</f>
        <v>2021-04-15-to-2021-07-14-up-05</v>
      </c>
      <c r="D15" s="30">
        <f>IF(A15="","",+IF((INDEX('2011-asu'!$A$1:HO37,MATCH(B!$C$1,'2011-asu'!$B:$B,0),MATCH(B15,'2011-asu'!$9:$9,0)))=0,"",(INDEX('2011-asu'!$A$1:HO37,MATCH(B!$C$1,'2011-asu'!$B:$B,0),MATCH(B15,'2011-asu'!$9:$9,0)))))</f>
        <v>200</v>
      </c>
      <c r="E15" s="30">
        <f>IF(A15="","",IF(INDEX('2011-asu'!$A$1:HP37,MATCH(B!$C$1,'2011-asu'!$B:$B,0),MATCH(C15,'2011-asu'!$9:$9,0))=0,"",+INDEX('2011-asu'!$A$1:HP37,MATCH(B!$C$1,'2011-asu'!$B:$B,0),MATCH(C15,'2011-asu'!$9:$9,0))))</f>
        <v>11.38</v>
      </c>
    </row>
    <row r="16" spans="1:5" x14ac:dyDescent="0.25">
      <c r="A16" s="30">
        <f t="shared" si="0"/>
        <v>84</v>
      </c>
      <c r="B16" s="30" t="str">
        <f>IF(A16="","",+INDEX('2011-asu'!$9:$9,1,$A16-1))</f>
        <v>2021-01-15-to-2021-04-14-pe-05</v>
      </c>
      <c r="C16" s="30" t="str">
        <f>IF(A16="","",+INDEX('2011-asu'!$9:$9,1,$A16))</f>
        <v>2021-01-15-to-2021-04-14-up-05</v>
      </c>
      <c r="D16" s="30">
        <f>IF(A16="","",+IF((INDEX('2011-asu'!$A$1:HO38,MATCH(B!$C$1,'2011-asu'!$B:$B,0),MATCH(B16,'2011-asu'!$9:$9,0)))=0,"",(INDEX('2011-asu'!$A$1:HO38,MATCH(B!$C$1,'2011-asu'!$B:$B,0),MATCH(B16,'2011-asu'!$9:$9,0)))))</f>
        <v>216</v>
      </c>
      <c r="E16" s="30">
        <f>IF(A16="","",IF(INDEX('2011-asu'!$A$1:HP38,MATCH(B!$C$1,'2011-asu'!$B:$B,0),MATCH(C16,'2011-asu'!$9:$9,0))=0,"",+INDEX('2011-asu'!$A$1:HP38,MATCH(B!$C$1,'2011-asu'!$B:$B,0),MATCH(C16,'2011-asu'!$9:$9,0))))</f>
        <v>12.32</v>
      </c>
    </row>
    <row r="17" spans="1:5" x14ac:dyDescent="0.25">
      <c r="A17" s="30">
        <f t="shared" si="0"/>
        <v>82</v>
      </c>
      <c r="B17" s="30" t="str">
        <f>IF(A17="","",+INDEX('2011-asu'!$9:$9,1,$A17-1))</f>
        <v>2020-10-15-to-2021-01-14-pe-05</v>
      </c>
      <c r="C17" s="30" t="str">
        <f>IF(A17="","",+INDEX('2011-asu'!$9:$9,1,$A17))</f>
        <v>2020-10-15-to-2021-01-14-up-05</v>
      </c>
      <c r="D17" s="30">
        <f>IF(A17="","",+IF((INDEX('2011-asu'!$A$1:HO39,MATCH(B!$C$1,'2011-asu'!$B:$B,0),MATCH(B17,'2011-asu'!$9:$9,0)))=0,"",(INDEX('2011-asu'!$A$1:HO39,MATCH(B!$C$1,'2011-asu'!$B:$B,0),MATCH(B17,'2011-asu'!$9:$9,0)))))</f>
        <v>231</v>
      </c>
      <c r="E17" s="30">
        <f>IF(A17="","",IF(INDEX('2011-asu'!$A$1:HP39,MATCH(B!$C$1,'2011-asu'!$B:$B,0),MATCH(C17,'2011-asu'!$9:$9,0))=0,"",+INDEX('2011-asu'!$A$1:HP39,MATCH(B!$C$1,'2011-asu'!$B:$B,0),MATCH(C17,'2011-asu'!$9:$9,0))))</f>
        <v>13.2</v>
      </c>
    </row>
    <row r="18" spans="1:5" x14ac:dyDescent="0.25">
      <c r="A18" s="30">
        <f t="shared" si="0"/>
        <v>80</v>
      </c>
      <c r="B18" s="30" t="str">
        <f>IF(A18="","",+INDEX('2011-asu'!$9:$9,1,$A18-1))</f>
        <v>2020-07-15-to-2020-10-14-pe-05</v>
      </c>
      <c r="C18" s="30" t="str">
        <f>IF(A18="","",+INDEX('2011-asu'!$9:$9,1,$A18))</f>
        <v>2020-07-15-to-2020-10-14-up-05</v>
      </c>
      <c r="D18" s="30">
        <f>IF(A18="","",+IF((INDEX('2011-asu'!$A$1:HO40,MATCH(B!$C$1,'2011-asu'!$B:$B,0),MATCH(B18,'2011-asu'!$9:$9,0)))=0,"",(INDEX('2011-asu'!$A$1:HO40,MATCH(B!$C$1,'2011-asu'!$B:$B,0),MATCH(B18,'2011-asu'!$9:$9,0)))))</f>
        <v>241</v>
      </c>
      <c r="E18" s="30">
        <f>IF(A18="","",IF(INDEX('2011-asu'!$A$1:HP40,MATCH(B!$C$1,'2011-asu'!$B:$B,0),MATCH(C18,'2011-asu'!$9:$9,0))=0,"",+INDEX('2011-asu'!$A$1:HP40,MATCH(B!$C$1,'2011-asu'!$B:$B,0),MATCH(C18,'2011-asu'!$9:$9,0))))</f>
        <v>13.79</v>
      </c>
    </row>
    <row r="19" spans="1:5" x14ac:dyDescent="0.25">
      <c r="A19" s="30">
        <f t="shared" si="0"/>
        <v>78</v>
      </c>
      <c r="B19" s="30" t="str">
        <f>IF(A19="","",+INDEX('2011-asu'!$9:$9,1,$A19-1))</f>
        <v>2020-04-15-to-2020-07-14-pe-05</v>
      </c>
      <c r="C19" s="30" t="str">
        <f>IF(A19="","",+INDEX('2011-asu'!$9:$9,1,$A19))</f>
        <v>2020-04-15-to-2020-07-14-up-05</v>
      </c>
      <c r="D19" s="30">
        <f>IF(A19="","",+IF((INDEX('2011-asu'!$A$1:HO41,MATCH(B!$C$1,'2011-asu'!$B:$B,0),MATCH(B19,'2011-asu'!$9:$9,0)))=0,"",(INDEX('2011-asu'!$A$1:HO41,MATCH(B!$C$1,'2011-asu'!$B:$B,0),MATCH(B19,'2011-asu'!$9:$9,0)))))</f>
        <v>219</v>
      </c>
      <c r="E19" s="30">
        <f>IF(A19="","",IF(INDEX('2011-asu'!$A$1:HP41,MATCH(B!$C$1,'2011-asu'!$B:$B,0),MATCH(C19,'2011-asu'!$9:$9,0))=0,"",+INDEX('2011-asu'!$A$1:HP41,MATCH(B!$C$1,'2011-asu'!$B:$B,0),MATCH(C19,'2011-asu'!$9:$9,0))))</f>
        <v>12.49</v>
      </c>
    </row>
    <row r="20" spans="1:5" x14ac:dyDescent="0.25">
      <c r="A20" s="30">
        <f t="shared" si="0"/>
        <v>76</v>
      </c>
      <c r="B20" s="30" t="str">
        <f>IF(A20="","",+INDEX('2011-asu'!$9:$9,1,$A20-1))</f>
        <v>2020-01-15-to-2020-04-14-pe-05</v>
      </c>
      <c r="C20" s="30" t="str">
        <f>IF(A20="","",+INDEX('2011-asu'!$9:$9,1,$A20))</f>
        <v>2020-01-15-to-2020-04-14-up-05</v>
      </c>
      <c r="D20" s="30">
        <f>IF(A20="","",+IF((INDEX('2011-asu'!$A$1:HO42,MATCH(B!$C$1,'2011-asu'!$B:$B,0),MATCH(B20,'2011-asu'!$9:$9,0)))=0,"",(INDEX('2011-asu'!$A$1:HO42,MATCH(B!$C$1,'2011-asu'!$B:$B,0),MATCH(B20,'2011-asu'!$9:$9,0)))))</f>
        <v>209</v>
      </c>
      <c r="E20" s="30">
        <f>IF(A20="","",IF(INDEX('2011-asu'!$A$1:HP42,MATCH(B!$C$1,'2011-asu'!$B:$B,0),MATCH(C20,'2011-asu'!$9:$9,0))=0,"",+INDEX('2011-asu'!$A$1:HP42,MATCH(B!$C$1,'2011-asu'!$B:$B,0),MATCH(C20,'2011-asu'!$9:$9,0))))</f>
        <v>11.91</v>
      </c>
    </row>
    <row r="21" spans="1:5" x14ac:dyDescent="0.25">
      <c r="A21" s="30">
        <f t="shared" si="0"/>
        <v>74</v>
      </c>
      <c r="B21" s="30" t="str">
        <f>IF(A21="","",+INDEX('2011-asu'!$9:$9,1,$A21-1))</f>
        <v>2019-10-15-to-2020-01-14-pe-05</v>
      </c>
      <c r="C21" s="30" t="str">
        <f>IF(A21="","",+INDEX('2011-asu'!$9:$9,1,$A21))</f>
        <v>2019-10-15-to-2020-01-14-up-05</v>
      </c>
      <c r="D21" s="30">
        <f>IF(A21="","",+IF((INDEX('2011-asu'!$A$1:HO43,MATCH(B!$C$1,'2011-asu'!$B:$B,0),MATCH(B21,'2011-asu'!$9:$9,0)))=0,"",(INDEX('2011-asu'!$A$1:HO43,MATCH(B!$C$1,'2011-asu'!$B:$B,0),MATCH(B21,'2011-asu'!$9:$9,0)))))</f>
        <v>214</v>
      </c>
      <c r="E21" s="30">
        <f>IF(A21="","",IF(INDEX('2011-asu'!$A$1:HP43,MATCH(B!$C$1,'2011-asu'!$B:$B,0),MATCH(C21,'2011-asu'!$9:$9,0))=0,"",+INDEX('2011-asu'!$A$1:HP43,MATCH(B!$C$1,'2011-asu'!$B:$B,0),MATCH(C21,'2011-asu'!$9:$9,0))))</f>
        <v>12.2</v>
      </c>
    </row>
    <row r="22" spans="1:5" x14ac:dyDescent="0.25">
      <c r="A22" s="30">
        <f t="shared" si="0"/>
        <v>72</v>
      </c>
      <c r="B22" s="30" t="str">
        <f>IF(A22="","",+INDEX('2011-asu'!$9:$9,1,$A22-1))</f>
        <v>2019-07-15-to-2019-10-14-pe-05</v>
      </c>
      <c r="C22" s="30" t="str">
        <f>IF(A22="","",+INDEX('2011-asu'!$9:$9,1,$A22))</f>
        <v>2019-07-15-to-2019-10-14-up-05</v>
      </c>
      <c r="D22" s="30">
        <f>IF(A22="","",+IF((INDEX('2011-asu'!$A$1:HO44,MATCH(B!$C$1,'2011-asu'!$B:$B,0),MATCH(B22,'2011-asu'!$9:$9,0)))=0,"",(INDEX('2011-asu'!$A$1:HO44,MATCH(B!$C$1,'2011-asu'!$B:$B,0),MATCH(B22,'2011-asu'!$9:$9,0)))))</f>
        <v>223</v>
      </c>
      <c r="E22" s="30">
        <f>IF(A22="","",IF(INDEX('2011-asu'!$A$1:HP44,MATCH(B!$C$1,'2011-asu'!$B:$B,0),MATCH(C22,'2011-asu'!$9:$9,0))=0,"",+INDEX('2011-asu'!$A$1:HP44,MATCH(B!$C$1,'2011-asu'!$B:$B,0),MATCH(C22,'2011-asu'!$9:$9,0))))</f>
        <v>12.73</v>
      </c>
    </row>
    <row r="23" spans="1:5" x14ac:dyDescent="0.25">
      <c r="A23" s="30">
        <f t="shared" si="0"/>
        <v>70</v>
      </c>
      <c r="B23" s="30" t="str">
        <f>IF(A23="","",+INDEX('2011-asu'!$9:$9,1,$A23-1))</f>
        <v>2019-04-15-to-2019-07-14-pe-05</v>
      </c>
      <c r="C23" s="30" t="str">
        <f>IF(A23="","",+INDEX('2011-asu'!$9:$9,1,$A23))</f>
        <v>2019-04-15-to-2019-07-14-up-05</v>
      </c>
      <c r="D23" s="30">
        <f>IF(A23="","",+IF((INDEX('2011-asu'!$A$1:HO45,MATCH(B!$C$1,'2011-asu'!$B:$B,0),MATCH(B23,'2011-asu'!$9:$9,0)))=0,"",(INDEX('2011-asu'!$A$1:HO45,MATCH(B!$C$1,'2011-asu'!$B:$B,0),MATCH(B23,'2011-asu'!$9:$9,0)))))</f>
        <v>219</v>
      </c>
      <c r="E23" s="30">
        <f>IF(A23="","",IF(INDEX('2011-asu'!$A$1:HP45,MATCH(B!$C$1,'2011-asu'!$B:$B,0),MATCH(C23,'2011-asu'!$9:$9,0))=0,"",+INDEX('2011-asu'!$A$1:HP45,MATCH(B!$C$1,'2011-asu'!$B:$B,0),MATCH(C23,'2011-asu'!$9:$9,0))))</f>
        <v>12.49</v>
      </c>
    </row>
    <row r="24" spans="1:5" x14ac:dyDescent="0.25">
      <c r="A24" s="30">
        <f t="shared" si="0"/>
        <v>68</v>
      </c>
      <c r="B24" s="30" t="str">
        <f>IF(A24="","",+INDEX('2011-asu'!$9:$9,1,$A24-1))</f>
        <v>2019-01-15-to-2019-04-14-pe-05</v>
      </c>
      <c r="C24" s="30" t="str">
        <f>IF(A24="","",+INDEX('2011-asu'!$9:$9,1,$A24))</f>
        <v>2019-01-15-to-2019-04-14-up-05</v>
      </c>
      <c r="D24" s="30">
        <f>IF(A24="","",+IF((INDEX('2011-asu'!$A$1:HO46,MATCH(B!$C$1,'2011-asu'!$B:$B,0),MATCH(B24,'2011-asu'!$9:$9,0)))=0,"",(INDEX('2011-asu'!$A$1:HO46,MATCH(B!$C$1,'2011-asu'!$B:$B,0),MATCH(B24,'2011-asu'!$9:$9,0)))))</f>
        <v>202</v>
      </c>
      <c r="E24" s="30">
        <f>IF(A24="","",IF(INDEX('2011-asu'!$A$1:HP46,MATCH(B!$C$1,'2011-asu'!$B:$B,0),MATCH(C24,'2011-asu'!$9:$9,0))=0,"",+INDEX('2011-asu'!$A$1:HP46,MATCH(B!$C$1,'2011-asu'!$B:$B,0),MATCH(C24,'2011-asu'!$9:$9,0))))</f>
        <v>11.49</v>
      </c>
    </row>
    <row r="25" spans="1:5" x14ac:dyDescent="0.25">
      <c r="A25" s="30">
        <f t="shared" si="0"/>
        <v>66</v>
      </c>
      <c r="B25" s="30" t="str">
        <f>IF(A25="","",+INDEX('2011-asu'!$9:$9,1,$A25-1))</f>
        <v>2018-10-15-to-2019-01-14-pe-05</v>
      </c>
      <c r="C25" s="30" t="str">
        <f>IF(A25="","",+INDEX('2011-asu'!$9:$9,1,$A25))</f>
        <v>2018-10-15-to-2019-01-14-up-05</v>
      </c>
      <c r="D25" s="30">
        <f>IF(A25="","",+IF((INDEX('2011-asu'!$A$1:HO47,MATCH(B!$C$1,'2011-asu'!$B:$B,0),MATCH(B25,'2011-asu'!$9:$9,0)))=0,"",(INDEX('2011-asu'!$A$1:HO47,MATCH(B!$C$1,'2011-asu'!$B:$B,0),MATCH(B25,'2011-asu'!$9:$9,0)))))</f>
        <v>187</v>
      </c>
      <c r="E25" s="30">
        <f>IF(A25="","",IF(INDEX('2011-asu'!$A$1:HP47,MATCH(B!$C$1,'2011-asu'!$B:$B,0),MATCH(C25,'2011-asu'!$9:$9,0))=0,"",+INDEX('2011-asu'!$A$1:HP47,MATCH(B!$C$1,'2011-asu'!$B:$B,0),MATCH(C25,'2011-asu'!$9:$9,0))))</f>
        <v>10.62</v>
      </c>
    </row>
    <row r="26" spans="1:5" x14ac:dyDescent="0.25">
      <c r="A26" s="30">
        <f t="shared" si="0"/>
        <v>64</v>
      </c>
      <c r="B26" s="30" t="str">
        <f>IF(A26="","",+INDEX('2011-asu'!$9:$9,1,$A26-1))</f>
        <v>2018-07-15-to-2018-10-14-pe-05</v>
      </c>
      <c r="C26" s="30" t="str">
        <f>IF(A26="","",+INDEX('2011-asu'!$9:$9,1,$A26))</f>
        <v>2018-07-15-to-2018-10-14-up-05</v>
      </c>
      <c r="D26" s="30">
        <f>IF(A26="","",+IF((INDEX('2011-asu'!$A$1:HO48,MATCH(B!$C$1,'2011-asu'!$B:$B,0),MATCH(B26,'2011-asu'!$9:$9,0)))=0,"",(INDEX('2011-asu'!$A$1:HO48,MATCH(B!$C$1,'2011-asu'!$B:$B,0),MATCH(B26,'2011-asu'!$9:$9,0)))))</f>
        <v>174</v>
      </c>
      <c r="E26" s="30">
        <f>IF(A26="","",IF(INDEX('2011-asu'!$A$1:HP48,MATCH(B!$C$1,'2011-asu'!$B:$B,0),MATCH(C26,'2011-asu'!$9:$9,0))=0,"",+INDEX('2011-asu'!$A$1:HP48,MATCH(B!$C$1,'2011-asu'!$B:$B,0),MATCH(C26,'2011-asu'!$9:$9,0))))</f>
        <v>9.86</v>
      </c>
    </row>
    <row r="27" spans="1:5" x14ac:dyDescent="0.25">
      <c r="A27" s="30">
        <f t="shared" si="0"/>
        <v>62</v>
      </c>
      <c r="B27" s="30" t="str">
        <f>IF(A27="","",+INDEX('2011-asu'!$9:$9,1,$A27-1))</f>
        <v>2018-04-15-to-2018-07-14-pe-05</v>
      </c>
      <c r="C27" s="30" t="str">
        <f>IF(A27="","",+INDEX('2011-asu'!$9:$9,1,$A27))</f>
        <v>2018-04-15-to-2018-07-14-up-05</v>
      </c>
      <c r="D27" s="30">
        <f>IF(A27="","",+IF((INDEX('2011-asu'!$A$1:HO49,MATCH(B!$C$1,'2011-asu'!$B:$B,0),MATCH(B27,'2011-asu'!$9:$9,0)))=0,"",(INDEX('2011-asu'!$A$1:HO49,MATCH(B!$C$1,'2011-asu'!$B:$B,0),MATCH(B27,'2011-asu'!$9:$9,0)))))</f>
        <v>167</v>
      </c>
      <c r="E27" s="30">
        <f>IF(A27="","",IF(INDEX('2011-asu'!$A$1:HP49,MATCH(B!$C$1,'2011-asu'!$B:$B,0),MATCH(C27,'2011-asu'!$9:$9,0))=0,"",+INDEX('2011-asu'!$A$1:HP49,MATCH(B!$C$1,'2011-asu'!$B:$B,0),MATCH(C27,'2011-asu'!$9:$9,0))))</f>
        <v>9.4499999999999993</v>
      </c>
    </row>
    <row r="28" spans="1:5" x14ac:dyDescent="0.25">
      <c r="A28" s="30">
        <f t="shared" si="0"/>
        <v>60</v>
      </c>
      <c r="B28" s="30" t="str">
        <f>IF(A28="","",+INDEX('2011-asu'!$9:$9,1,$A28-1))</f>
        <v>2018-01-15-to-2018-04-14-pe-05</v>
      </c>
      <c r="C28" s="30" t="str">
        <f>IF(A28="","",+INDEX('2011-asu'!$9:$9,1,$A28))</f>
        <v>2018-01-15-to-2018-04-14-up-05</v>
      </c>
      <c r="D28" s="30">
        <f>IF(A28="","",+IF((INDEX('2011-asu'!$A$1:HO50,MATCH(B!$C$1,'2011-asu'!$B:$B,0),MATCH(B28,'2011-asu'!$9:$9,0)))=0,"",(INDEX('2011-asu'!$A$1:HO50,MATCH(B!$C$1,'2011-asu'!$B:$B,0),MATCH(B28,'2011-asu'!$9:$9,0)))))</f>
        <v>171</v>
      </c>
      <c r="E28" s="30">
        <f>IF(A28="","",IF(INDEX('2011-asu'!$A$1:HP50,MATCH(B!$C$1,'2011-asu'!$B:$B,0),MATCH(C28,'2011-asu'!$9:$9,0))=0,"",+INDEX('2011-asu'!$A$1:HP50,MATCH(B!$C$1,'2011-asu'!$B:$B,0),MATCH(C28,'2011-asu'!$9:$9,0))))</f>
        <v>9.69</v>
      </c>
    </row>
    <row r="29" spans="1:5" x14ac:dyDescent="0.25">
      <c r="A29" s="30">
        <f t="shared" si="0"/>
        <v>58</v>
      </c>
      <c r="B29" s="30" t="str">
        <f>IF(A29="","",+INDEX('2011-asu'!$9:$9,1,$A29-1))</f>
        <v>2017-10-15-to-2018-01-14-pe-05</v>
      </c>
      <c r="C29" s="30" t="str">
        <f>IF(A29="","",+INDEX('2011-asu'!$9:$9,1,$A29))</f>
        <v>2017-10-15-to-2018-01-14-up-05</v>
      </c>
      <c r="D29" s="30">
        <f>IF(A29="","",+IF((INDEX('2011-asu'!$A$1:HO51,MATCH(B!$C$1,'2011-asu'!$B:$B,0),MATCH(B29,'2011-asu'!$9:$9,0)))=0,"",(INDEX('2011-asu'!$A$1:HO51,MATCH(B!$C$1,'2011-asu'!$B:$B,0),MATCH(B29,'2011-asu'!$9:$9,0)))))</f>
        <v>177</v>
      </c>
      <c r="E29" s="30">
        <f>IF(A29="","",IF(INDEX('2011-asu'!$A$1:HP51,MATCH(B!$C$1,'2011-asu'!$B:$B,0),MATCH(C29,'2011-asu'!$9:$9,0))=0,"",+INDEX('2011-asu'!$A$1:HP51,MATCH(B!$C$1,'2011-asu'!$B:$B,0),MATCH(C29,'2011-asu'!$9:$9,0))))</f>
        <v>10.029999999999999</v>
      </c>
    </row>
    <row r="30" spans="1:5" x14ac:dyDescent="0.25">
      <c r="A30" s="30">
        <f t="shared" si="0"/>
        <v>56</v>
      </c>
      <c r="B30" s="30" t="str">
        <f>IF(A30="","",+INDEX('2011-asu'!$9:$9,1,$A30-1))</f>
        <v>2017-07-15-to-2017-10-14-pe-05</v>
      </c>
      <c r="C30" s="30" t="str">
        <f>IF(A30="","",+INDEX('2011-asu'!$9:$9,1,$A30))</f>
        <v>2017-07-15-to-2017-10-14-up-05</v>
      </c>
      <c r="D30" s="30">
        <f>IF(A30="","",+IF((INDEX('2011-asu'!$A$1:HO52,MATCH(B!$C$1,'2011-asu'!$B:$B,0),MATCH(B30,'2011-asu'!$9:$9,0)))=0,"",(INDEX('2011-asu'!$A$1:HO52,MATCH(B!$C$1,'2011-asu'!$B:$B,0),MATCH(B30,'2011-asu'!$9:$9,0)))))</f>
        <v>166</v>
      </c>
      <c r="E30" s="30">
        <f>IF(A30="","",IF(INDEX('2011-asu'!$A$1:HP52,MATCH(B!$C$1,'2011-asu'!$B:$B,0),MATCH(C30,'2011-asu'!$9:$9,0))=0,"",+INDEX('2011-asu'!$A$1:HP52,MATCH(B!$C$1,'2011-asu'!$B:$B,0),MATCH(C30,'2011-asu'!$9:$9,0))))</f>
        <v>9.39</v>
      </c>
    </row>
    <row r="31" spans="1:5" x14ac:dyDescent="0.25">
      <c r="A31" s="30">
        <f t="shared" si="0"/>
        <v>54</v>
      </c>
      <c r="B31" s="30" t="str">
        <f>IF(A31="","",+INDEX('2011-asu'!$9:$9,1,$A31-1))</f>
        <v>2017-04-15-to-2017-07-14-pe-05</v>
      </c>
      <c r="C31" s="30" t="str">
        <f>IF(A31="","",+INDEX('2011-asu'!$9:$9,1,$A31))</f>
        <v>2017-04-15-to-2017-07-14-up-05</v>
      </c>
      <c r="D31" s="30">
        <f>IF(A31="","",+IF((INDEX('2011-asu'!$A$1:HO53,MATCH(B!$C$1,'2011-asu'!$B:$B,0),MATCH(B31,'2011-asu'!$9:$9,0)))=0,"",(INDEX('2011-asu'!$A$1:HO53,MATCH(B!$C$1,'2011-asu'!$B:$B,0),MATCH(B31,'2011-asu'!$9:$9,0)))))</f>
        <v>151</v>
      </c>
      <c r="E31" s="30">
        <f>IF(A31="","",IF(INDEX('2011-asu'!$A$1:HP53,MATCH(B!$C$1,'2011-asu'!$B:$B,0),MATCH(C31,'2011-asu'!$9:$9,0))=0,"",+INDEX('2011-asu'!$A$1:HP53,MATCH(B!$C$1,'2011-asu'!$B:$B,0),MATCH(C31,'2011-asu'!$9:$9,0))))</f>
        <v>8.5299999999999994</v>
      </c>
    </row>
    <row r="32" spans="1:5" x14ac:dyDescent="0.25">
      <c r="A32" s="30">
        <f t="shared" si="0"/>
        <v>52</v>
      </c>
      <c r="B32" s="30" t="str">
        <f>IF(A32="","",+INDEX('2011-asu'!$9:$9,1,$A32-1))</f>
        <v>2017-01-15-to-2017-04-14-pe-05</v>
      </c>
      <c r="C32" s="30" t="str">
        <f>IF(A32="","",+INDEX('2011-asu'!$9:$9,1,$A32))</f>
        <v>2017-01-15-to-2017-04-14-up-05</v>
      </c>
      <c r="D32" s="30">
        <f>IF(A32="","",+IF((INDEX('2011-asu'!$A$1:HO54,MATCH(B!$C$1,'2011-asu'!$B:$B,0),MATCH(B32,'2011-asu'!$9:$9,0)))=0,"",(INDEX('2011-asu'!$A$1:HO54,MATCH(B!$C$1,'2011-asu'!$B:$B,0),MATCH(B32,'2011-asu'!$9:$9,0)))))</f>
        <v>186</v>
      </c>
      <c r="E32" s="30">
        <f>IF(A32="","",IF(INDEX('2011-asu'!$A$1:HP54,MATCH(B!$C$1,'2011-asu'!$B:$B,0),MATCH(C32,'2011-asu'!$9:$9,0))=0,"",+INDEX('2011-asu'!$A$1:HP54,MATCH(B!$C$1,'2011-asu'!$B:$B,0),MATCH(C32,'2011-asu'!$9:$9,0))))</f>
        <v>10.56</v>
      </c>
    </row>
    <row r="33" spans="1:5" x14ac:dyDescent="0.25">
      <c r="A33" s="30">
        <f t="shared" si="0"/>
        <v>50</v>
      </c>
      <c r="B33" s="30" t="str">
        <f>IF(A33="","",+INDEX('2011-asu'!$9:$9,1,$A33-1))</f>
        <v>2016-10-15-to-2017-01-14-pe-05</v>
      </c>
      <c r="C33" s="30" t="str">
        <f>IF(A33="","",+INDEX('2011-asu'!$9:$9,1,$A33))</f>
        <v>2016-10-15-to-2017-01-14-up-05</v>
      </c>
      <c r="D33" s="30">
        <f>IF(A33="","",+IF((INDEX('2011-asu'!$A$1:HO55,MATCH(B!$C$1,'2011-asu'!$B:$B,0),MATCH(B33,'2011-asu'!$9:$9,0)))=0,"",(INDEX('2011-asu'!$A$1:HO55,MATCH(B!$C$1,'2011-asu'!$B:$B,0),MATCH(B33,'2011-asu'!$9:$9,0)))))</f>
        <v>200</v>
      </c>
      <c r="E33" s="30">
        <f>IF(A33="","",IF(INDEX('2011-asu'!$A$1:HP55,MATCH(B!$C$1,'2011-asu'!$B:$B,0),MATCH(C33,'2011-asu'!$9:$9,0))=0,"",+INDEX('2011-asu'!$A$1:HP55,MATCH(B!$C$1,'2011-asu'!$B:$B,0),MATCH(C33,'2011-asu'!$9:$9,0))))</f>
        <v>11.38</v>
      </c>
    </row>
    <row r="34" spans="1:5" x14ac:dyDescent="0.25">
      <c r="A34" s="30">
        <f t="shared" si="0"/>
        <v>48</v>
      </c>
      <c r="B34" s="30" t="str">
        <f>IF(A34="","",+INDEX('2011-asu'!$9:$9,1,$A34-1))</f>
        <v>2016-07-15-to-2016-10-14-pe-05</v>
      </c>
      <c r="C34" s="30" t="str">
        <f>IF(A34="","",+INDEX('2011-asu'!$9:$9,1,$A34))</f>
        <v>2016-07-15-to-2016-10-14-up-05</v>
      </c>
      <c r="D34" s="30">
        <f>IF(A34="","",+IF((INDEX('2011-asu'!$A$1:HO56,MATCH(B!$C$1,'2011-asu'!$B:$B,0),MATCH(B34,'2011-asu'!$9:$9,0)))=0,"",(INDEX('2011-asu'!$A$1:HO56,MATCH(B!$C$1,'2011-asu'!$B:$B,0),MATCH(B34,'2011-asu'!$9:$9,0)))))</f>
        <v>220</v>
      </c>
      <c r="E34" s="30">
        <f>IF(A34="","",IF(INDEX('2011-asu'!$A$1:HP56,MATCH(B!$C$1,'2011-asu'!$B:$B,0),MATCH(C34,'2011-asu'!$9:$9,0))=0,"",+INDEX('2011-asu'!$A$1:HP56,MATCH(B!$C$1,'2011-asu'!$B:$B,0),MATCH(C34,'2011-asu'!$9:$9,0))))</f>
        <v>12.55</v>
      </c>
    </row>
    <row r="35" spans="1:5" x14ac:dyDescent="0.25">
      <c r="A35" s="30">
        <f t="shared" si="0"/>
        <v>46</v>
      </c>
      <c r="B35" s="30" t="str">
        <f>IF(A35="","",+INDEX('2011-asu'!$9:$9,1,$A35-1))</f>
        <v>2016-04-15-to-2016-07-14-pe-05</v>
      </c>
      <c r="C35" s="30" t="str">
        <f>IF(A35="","",+INDEX('2011-asu'!$9:$9,1,$A35))</f>
        <v>2016-04-15-to-2016-07-14-up-05</v>
      </c>
      <c r="D35" s="30">
        <f>IF(A35="","",+IF((INDEX('2011-asu'!$A$1:HO57,MATCH(B!$C$1,'2011-asu'!$B:$B,0),MATCH(B35,'2011-asu'!$9:$9,0)))=0,"",(INDEX('2011-asu'!$A$1:HO57,MATCH(B!$C$1,'2011-asu'!$B:$B,0),MATCH(B35,'2011-asu'!$9:$9,0)))))</f>
        <v>236</v>
      </c>
      <c r="E35" s="30">
        <f>IF(A35="","",IF(INDEX('2011-asu'!$A$1:HP57,MATCH(B!$C$1,'2011-asu'!$B:$B,0),MATCH(C35,'2011-asu'!$9:$9,0))=0,"",+INDEX('2011-asu'!$A$1:HP57,MATCH(B!$C$1,'2011-asu'!$B:$B,0),MATCH(C35,'2011-asu'!$9:$9,0))))</f>
        <v>13.5</v>
      </c>
    </row>
    <row r="36" spans="1:5" x14ac:dyDescent="0.25">
      <c r="A36" s="30">
        <f t="shared" si="0"/>
        <v>44</v>
      </c>
      <c r="B36" s="30" t="str">
        <f>IF(A36="","",+INDEX('2011-asu'!$9:$9,1,$A36-1))</f>
        <v>2016-01-15-to-2016-04-14-pe-05</v>
      </c>
      <c r="C36" s="30" t="str">
        <f>IF(A36="","",+INDEX('2011-asu'!$9:$9,1,$A36))</f>
        <v>2016-01-15-to-2016-04-14-up-05</v>
      </c>
      <c r="D36" s="30">
        <f>IF(A36="","",+IF((INDEX('2011-asu'!$A$1:HO58,MATCH(B!$C$1,'2011-asu'!$B:$B,0),MATCH(B36,'2011-asu'!$9:$9,0)))=0,"",(INDEX('2011-asu'!$A$1:HO58,MATCH(B!$C$1,'2011-asu'!$B:$B,0),MATCH(B36,'2011-asu'!$9:$9,0)))))</f>
        <v>219</v>
      </c>
      <c r="E36" s="30">
        <f>IF(A36="","",IF(INDEX('2011-asu'!$A$1:HP58,MATCH(B!$C$1,'2011-asu'!$B:$B,0),MATCH(C36,'2011-asu'!$9:$9,0))=0,"",+INDEX('2011-asu'!$A$1:HP58,MATCH(B!$C$1,'2011-asu'!$B:$B,0),MATCH(C36,'2011-asu'!$9:$9,0))))</f>
        <v>12.49</v>
      </c>
    </row>
    <row r="37" spans="1:5" x14ac:dyDescent="0.25">
      <c r="A37" s="30">
        <f t="shared" si="0"/>
        <v>42</v>
      </c>
      <c r="B37" s="30" t="str">
        <f>IF(A37="","",+INDEX('2011-asu'!$9:$9,1,$A37-1))</f>
        <v>2015-10-15-to-2016-01-14-pe-05</v>
      </c>
      <c r="C37" s="30" t="str">
        <f>IF(A37="","",+INDEX('2011-asu'!$9:$9,1,$A37))</f>
        <v>2015-10-15-to-2016-01-14-up-05</v>
      </c>
      <c r="D37" s="30">
        <f>IF(A37="","",+IF((INDEX('2011-asu'!$A$1:HO59,MATCH(B!$C$1,'2011-asu'!$B:$B,0),MATCH(B37,'2011-asu'!$9:$9,0)))=0,"",(INDEX('2011-asu'!$A$1:HO59,MATCH(B!$C$1,'2011-asu'!$B:$B,0),MATCH(B37,'2011-asu'!$9:$9,0)))))</f>
        <v>199</v>
      </c>
      <c r="E37" s="30">
        <f>IF(A37="","",IF(INDEX('2011-asu'!$A$1:HP59,MATCH(B!$C$1,'2011-asu'!$B:$B,0),MATCH(C37,'2011-asu'!$9:$9,0))=0,"",+INDEX('2011-asu'!$A$1:HP59,MATCH(B!$C$1,'2011-asu'!$B:$B,0),MATCH(C37,'2011-asu'!$9:$9,0))))</f>
        <v>11.32</v>
      </c>
    </row>
    <row r="38" spans="1:5" x14ac:dyDescent="0.25">
      <c r="A38" s="30">
        <f t="shared" si="0"/>
        <v>40</v>
      </c>
      <c r="B38" s="30" t="str">
        <f>IF(A38="","",+INDEX('2011-asu'!$9:$9,1,$A38-1))</f>
        <v>2015-07-15-to-2015-10-14-pe-05</v>
      </c>
      <c r="C38" s="30" t="str">
        <f>IF(A38="","",+INDEX('2011-asu'!$9:$9,1,$A38))</f>
        <v>2015-07-15-to-2015-10-14-up-05</v>
      </c>
      <c r="D38" s="30">
        <f>IF(A38="","",+IF((INDEX('2011-asu'!$A$1:HO60,MATCH(B!$C$1,'2011-asu'!$B:$B,0),MATCH(B38,'2011-asu'!$9:$9,0)))=0,"",(INDEX('2011-asu'!$A$1:HO60,MATCH(B!$C$1,'2011-asu'!$B:$B,0),MATCH(B38,'2011-asu'!$9:$9,0)))))</f>
        <v>187</v>
      </c>
      <c r="E38" s="30">
        <f>IF(A38="","",IF(INDEX('2011-asu'!$A$1:HP60,MATCH(B!$C$1,'2011-asu'!$B:$B,0),MATCH(C38,'2011-asu'!$9:$9,0))=0,"",+INDEX('2011-asu'!$A$1:HP60,MATCH(B!$C$1,'2011-asu'!$B:$B,0),MATCH(C38,'2011-asu'!$9:$9,0))))</f>
        <v>10.62</v>
      </c>
    </row>
    <row r="39" spans="1:5" x14ac:dyDescent="0.25">
      <c r="A39" s="30">
        <f t="shared" ref="A39" si="1">IF(OR(A38=4,A38=""),"",+A38-2)</f>
        <v>38</v>
      </c>
      <c r="B39" s="30" t="str">
        <f>IF(A39="","",+INDEX('2011-asu'!$9:$9,1,$A39-1))</f>
        <v>2015-04-15-to-2015-07-14-pe-05</v>
      </c>
      <c r="C39" s="30" t="str">
        <f>IF(A39="","",+INDEX('2011-asu'!$9:$9,1,$A39))</f>
        <v>2015-04-15-to-2015-07-14-up-05</v>
      </c>
      <c r="D39" s="30">
        <f>IF(A39="","",+IF((INDEX('2011-asu'!$A$1:HO61,MATCH(B!$C$1,'2011-asu'!$B:$B,0),MATCH(B39,'2011-asu'!$9:$9,0)))=0,"",(INDEX('2011-asu'!$A$1:HO61,MATCH(B!$C$1,'2011-asu'!$B:$B,0),MATCH(B39,'2011-asu'!$9:$9,0)))))</f>
        <v>201</v>
      </c>
      <c r="E39" s="30">
        <f>IF(A39="","",IF(INDEX('2011-asu'!$A$1:HP61,MATCH(B!$C$1,'2011-asu'!$B:$B,0),MATCH(C39,'2011-asu'!$9:$9,0))=0,"",+INDEX('2011-asu'!$A$1:HP61,MATCH(B!$C$1,'2011-asu'!$B:$B,0),MATCH(C39,'2011-asu'!$9:$9,0))))</f>
        <v>11.44</v>
      </c>
    </row>
    <row r="40" spans="1:5" x14ac:dyDescent="0.25">
      <c r="A40" s="30">
        <f t="shared" ref="A40:A70" si="2">IF(OR(A39=4,A39=""),"",+A39-2)</f>
        <v>36</v>
      </c>
      <c r="B40" s="30" t="str">
        <f>IF(A40="","",+INDEX('2011-asu'!$9:$9,1,$A40-1))</f>
        <v>2015-01-15-to-2015-04-14-pe-05</v>
      </c>
      <c r="C40" s="30" t="str">
        <f>IF(A40="","",+INDEX('2011-asu'!$9:$9,1,$A40))</f>
        <v>2015-01-15-to-2015-04-14-up-05</v>
      </c>
      <c r="D40" s="30">
        <f>IF(A40="","",+IF((INDEX('2011-asu'!$A$1:HO62,MATCH(B!$C$1,'2011-asu'!$B:$B,0),MATCH(B40,'2011-asu'!$9:$9,0)))=0,"",(INDEX('2011-asu'!$A$1:HO62,MATCH(B!$C$1,'2011-asu'!$B:$B,0),MATCH(B40,'2011-asu'!$9:$9,0)))))</f>
        <v>193</v>
      </c>
      <c r="E40" s="30">
        <f>IF(A40="","",IF(INDEX('2011-asu'!$A$1:HP62,MATCH(B!$C$1,'2011-asu'!$B:$B,0),MATCH(C40,'2011-asu'!$9:$9,0))=0,"",+INDEX('2011-asu'!$A$1:HP62,MATCH(B!$C$1,'2011-asu'!$B:$B,0),MATCH(C40,'2011-asu'!$9:$9,0))))</f>
        <v>10.97</v>
      </c>
    </row>
    <row r="41" spans="1:5" x14ac:dyDescent="0.25">
      <c r="A41" s="30">
        <f t="shared" si="2"/>
        <v>34</v>
      </c>
      <c r="B41" s="30" t="str">
        <f>IF(A41="","",+INDEX('2011-asu'!$9:$9,1,$A41-1))</f>
        <v>2014-10-15-to-2015-01-14-pe-05</v>
      </c>
      <c r="C41" s="30" t="str">
        <f>IF(A41="","",+INDEX('2011-asu'!$9:$9,1,$A41))</f>
        <v>2014-10-15-to-2015-01-14-up-05</v>
      </c>
      <c r="D41" s="30">
        <f>IF(A41="","",+IF((INDEX('2011-asu'!$A$1:HO63,MATCH(B!$C$1,'2011-asu'!$B:$B,0),MATCH(B41,'2011-asu'!$9:$9,0)))=0,"",(INDEX('2011-asu'!$A$1:HO63,MATCH(B!$C$1,'2011-asu'!$B:$B,0),MATCH(B41,'2011-asu'!$9:$9,0)))))</f>
        <v>185</v>
      </c>
      <c r="E41" s="30">
        <f>IF(A41="","",IF(INDEX('2011-asu'!$A$1:HP63,MATCH(B!$C$1,'2011-asu'!$B:$B,0),MATCH(C41,'2011-asu'!$9:$9,0))=0,"",+INDEX('2011-asu'!$A$1:HP63,MATCH(B!$C$1,'2011-asu'!$B:$B,0),MATCH(C41,'2011-asu'!$9:$9,0))))</f>
        <v>10.5</v>
      </c>
    </row>
    <row r="42" spans="1:5" x14ac:dyDescent="0.25">
      <c r="A42" s="30">
        <f t="shared" si="2"/>
        <v>32</v>
      </c>
      <c r="B42" s="30" t="str">
        <f>IF(A42="","",+INDEX('2011-asu'!$9:$9,1,$A42-1))</f>
        <v>2014-07-15-to-2014-10-14-pe-05</v>
      </c>
      <c r="C42" s="30" t="str">
        <f>IF(A42="","",+INDEX('2011-asu'!$9:$9,1,$A42))</f>
        <v>2014-07-15-to-2014-10-14-up-05</v>
      </c>
      <c r="D42" s="30">
        <f>IF(A42="","",+IF((INDEX('2011-asu'!$A$1:HO64,MATCH(B!$C$1,'2011-asu'!$B:$B,0),MATCH(B42,'2011-asu'!$9:$9,0)))=0,"",(INDEX('2011-asu'!$A$1:HO64,MATCH(B!$C$1,'2011-asu'!$B:$B,0),MATCH(B42,'2011-asu'!$9:$9,0)))))</f>
        <v>183</v>
      </c>
      <c r="E42" s="30">
        <f>IF(A42="","",IF(INDEX('2011-asu'!$A$1:HP64,MATCH(B!$C$1,'2011-asu'!$B:$B,0),MATCH(C42,'2011-asu'!$9:$9,0))=0,"",+INDEX('2011-asu'!$A$1:HP64,MATCH(B!$C$1,'2011-asu'!$B:$B,0),MATCH(C42,'2011-asu'!$9:$9,0))))</f>
        <v>10.38</v>
      </c>
    </row>
    <row r="43" spans="1:5" x14ac:dyDescent="0.25">
      <c r="A43" s="30">
        <f t="shared" si="2"/>
        <v>30</v>
      </c>
      <c r="B43" s="30" t="str">
        <f>IF(A43="","",+INDEX('2011-asu'!$9:$9,1,$A43-1))</f>
        <v>2014-04-15-to-2014-07-14-pe-05</v>
      </c>
      <c r="C43" s="30" t="str">
        <f>IF(A43="","",+INDEX('2011-asu'!$9:$9,1,$A43))</f>
        <v>2014-04-15-to-2014-07-14-up-05</v>
      </c>
      <c r="D43" s="30">
        <f>IF(A43="","",+IF((INDEX('2011-asu'!$A$1:HO65,MATCH(B!$C$1,'2011-asu'!$B:$B,0),MATCH(B43,'2011-asu'!$9:$9,0)))=0,"",(INDEX('2011-asu'!$A$1:HO65,MATCH(B!$C$1,'2011-asu'!$B:$B,0),MATCH(B43,'2011-asu'!$9:$9,0)))))</f>
        <v>194</v>
      </c>
      <c r="E43" s="30">
        <f>IF(A43="","",IF(INDEX('2011-asu'!$A$1:HP65,MATCH(B!$C$1,'2011-asu'!$B:$B,0),MATCH(C43,'2011-asu'!$9:$9,0))=0,"",+INDEX('2011-asu'!$A$1:HP65,MATCH(B!$C$1,'2011-asu'!$B:$B,0),MATCH(C43,'2011-asu'!$9:$9,0))))</f>
        <v>11.03</v>
      </c>
    </row>
    <row r="44" spans="1:5" x14ac:dyDescent="0.25">
      <c r="A44" s="30">
        <f t="shared" si="2"/>
        <v>28</v>
      </c>
      <c r="B44" s="30" t="str">
        <f>IF(A44="","",+INDEX('2011-asu'!$9:$9,1,$A44-1))</f>
        <v>2014-01-15-to-2014-04-14-pe-05</v>
      </c>
      <c r="C44" s="30" t="str">
        <f>IF(A44="","",+INDEX('2011-asu'!$9:$9,1,$A44))</f>
        <v>2014-01-15-to-2014-04-14-up-05</v>
      </c>
      <c r="D44" s="30">
        <f>IF(A44="","",+IF((INDEX('2011-asu'!$A$1:HO66,MATCH(B!$C$1,'2011-asu'!$B:$B,0),MATCH(B44,'2011-asu'!$9:$9,0)))=0,"",(INDEX('2011-asu'!$A$1:HO66,MATCH(B!$C$1,'2011-asu'!$B:$B,0),MATCH(B44,'2011-asu'!$9:$9,0)))))</f>
        <v>214</v>
      </c>
      <c r="E44" s="30">
        <f>IF(A44="","",IF(INDEX('2011-asu'!$A$1:HP66,MATCH(B!$C$1,'2011-asu'!$B:$B,0),MATCH(C44,'2011-asu'!$9:$9,0))=0,"",+INDEX('2011-asu'!$A$1:HP66,MATCH(B!$C$1,'2011-asu'!$B:$B,0),MATCH(C44,'2011-asu'!$9:$9,0))))</f>
        <v>12.2</v>
      </c>
    </row>
    <row r="45" spans="1:5" x14ac:dyDescent="0.25">
      <c r="A45" s="30">
        <f t="shared" si="2"/>
        <v>26</v>
      </c>
      <c r="B45" s="30" t="str">
        <f>IF(A45="","",+INDEX('2011-asu'!$9:$9,1,$A45-1))</f>
        <v>2013-10-15-to-2014-01-14-pe-05</v>
      </c>
      <c r="C45" s="30" t="str">
        <f>IF(A45="","",+INDEX('2011-asu'!$9:$9,1,$A45))</f>
        <v>2013-10-15-to-2014-01-14-up-05</v>
      </c>
      <c r="D45" s="30">
        <f>IF(A45="","",+IF((INDEX('2011-asu'!$A$1:HO67,MATCH(B!$C$1,'2011-asu'!$B:$B,0),MATCH(B45,'2011-asu'!$9:$9,0)))=0,"",(INDEX('2011-asu'!$A$1:HO67,MATCH(B!$C$1,'2011-asu'!$B:$B,0),MATCH(B45,'2011-asu'!$9:$9,0)))))</f>
        <v>208</v>
      </c>
      <c r="E45" s="30">
        <f>IF(A45="","",IF(INDEX('2011-asu'!$A$1:HP67,MATCH(B!$C$1,'2011-asu'!$B:$B,0),MATCH(C45,'2011-asu'!$9:$9,0))=0,"",+INDEX('2011-asu'!$A$1:HP67,MATCH(B!$C$1,'2011-asu'!$B:$B,0),MATCH(C45,'2011-asu'!$9:$9,0))))</f>
        <v>11.85</v>
      </c>
    </row>
    <row r="46" spans="1:5" x14ac:dyDescent="0.25">
      <c r="A46" s="30">
        <f t="shared" si="2"/>
        <v>24</v>
      </c>
      <c r="B46" s="30" t="str">
        <f>IF(A46="","",+INDEX('2011-asu'!$9:$9,1,$A46-1))</f>
        <v>2013-07-15-to-2013-10-14-pe-05</v>
      </c>
      <c r="C46" s="30" t="str">
        <f>IF(A46="","",+INDEX('2011-asu'!$9:$9,1,$A46))</f>
        <v>2013-07-15-to-2013-10-14-up-05</v>
      </c>
      <c r="D46" s="30">
        <f>IF(A46="","",+IF((INDEX('2011-asu'!$A$1:HO68,MATCH(B!$C$1,'2011-asu'!$B:$B,0),MATCH(B46,'2011-asu'!$9:$9,0)))=0,"",(INDEX('2011-asu'!$A$1:HO68,MATCH(B!$C$1,'2011-asu'!$B:$B,0),MATCH(B46,'2011-asu'!$9:$9,0)))))</f>
        <v>205</v>
      </c>
      <c r="E46" s="30">
        <f>IF(A46="","",IF(INDEX('2011-asu'!$A$1:HP68,MATCH(B!$C$1,'2011-asu'!$B:$B,0),MATCH(C46,'2011-asu'!$9:$9,0))=0,"",+INDEX('2011-asu'!$A$1:HP68,MATCH(B!$C$1,'2011-asu'!$B:$B,0),MATCH(C46,'2011-asu'!$9:$9,0))))</f>
        <v>11.67</v>
      </c>
    </row>
    <row r="47" spans="1:5" x14ac:dyDescent="0.25">
      <c r="A47" s="30">
        <f t="shared" si="2"/>
        <v>22</v>
      </c>
      <c r="B47" s="30" t="str">
        <f>IF(A47="","",+INDEX('2011-asu'!$9:$9,1,$A47-1))</f>
        <v>2013-04-15-to-2013-07-14-pe-05</v>
      </c>
      <c r="C47" s="30" t="str">
        <f>IF(A47="","",+INDEX('2011-asu'!$9:$9,1,$A47))</f>
        <v>2013-04-15-to-2013-07-14-up-05</v>
      </c>
      <c r="D47" s="30">
        <f>IF(A47="","",+IF((INDEX('2011-asu'!$A$1:HO69,MATCH(B!$C$1,'2011-asu'!$B:$B,0),MATCH(B47,'2011-asu'!$9:$9,0)))=0,"",(INDEX('2011-asu'!$A$1:HO69,MATCH(B!$C$1,'2011-asu'!$B:$B,0),MATCH(B47,'2011-asu'!$9:$9,0)))))</f>
        <v>215</v>
      </c>
      <c r="E47" s="30">
        <f>IF(A47="","",IF(INDEX('2011-asu'!$A$1:HP69,MATCH(B!$C$1,'2011-asu'!$B:$B,0),MATCH(C47,'2011-asu'!$9:$9,0))=0,"",+INDEX('2011-asu'!$A$1:HP69,MATCH(B!$C$1,'2011-asu'!$B:$B,0),MATCH(C47,'2011-asu'!$9:$9,0))))</f>
        <v>12.26</v>
      </c>
    </row>
    <row r="48" spans="1:5" x14ac:dyDescent="0.25">
      <c r="A48" s="30">
        <f t="shared" si="2"/>
        <v>20</v>
      </c>
      <c r="B48" s="30" t="str">
        <f>IF(A48="","",+INDEX('2011-asu'!$9:$9,1,$A48-1))</f>
        <v>2013-01-15-to-2013-04-14-pe-05</v>
      </c>
      <c r="C48" s="30" t="str">
        <f>IF(A48="","",+INDEX('2011-asu'!$9:$9,1,$A48))</f>
        <v>2013-01-15-to-2013-04-14-up-05</v>
      </c>
      <c r="D48" s="30">
        <f>IF(A48="","",+IF((INDEX('2011-asu'!$A$1:HO70,MATCH(B!$C$1,'2011-asu'!$B:$B,0),MATCH(B48,'2011-asu'!$9:$9,0)))=0,"",(INDEX('2011-asu'!$A$1:HO70,MATCH(B!$C$1,'2011-asu'!$B:$B,0),MATCH(B48,'2011-asu'!$9:$9,0)))))</f>
        <v>240</v>
      </c>
      <c r="E48" s="30">
        <f>IF(A48="","",IF(INDEX('2011-asu'!$A$1:HP70,MATCH(B!$C$1,'2011-asu'!$B:$B,0),MATCH(C48,'2011-asu'!$9:$9,0))=0,"",+INDEX('2011-asu'!$A$1:HP70,MATCH(B!$C$1,'2011-asu'!$B:$B,0),MATCH(C48,'2011-asu'!$9:$9,0))))</f>
        <v>13.73</v>
      </c>
    </row>
    <row r="49" spans="1:5" x14ac:dyDescent="0.25">
      <c r="A49" s="30">
        <f t="shared" si="2"/>
        <v>18</v>
      </c>
      <c r="B49" s="30" t="str">
        <f>IF(A49="","",+INDEX('2011-asu'!$9:$9,1,$A49-1))</f>
        <v>2012-10-15-to-2013-01-14-pe-05</v>
      </c>
      <c r="C49" s="30" t="str">
        <f>IF(A49="","",+INDEX('2011-asu'!$9:$9,1,$A49))</f>
        <v>2012-10-15-to-2013-01-14-up-05</v>
      </c>
      <c r="D49" s="30">
        <f>IF(A49="","",+IF((INDEX('2011-asu'!$A$1:HO71,MATCH(B!$C$1,'2011-asu'!$B:$B,0),MATCH(B49,'2011-asu'!$9:$9,0)))=0,"",(INDEX('2011-asu'!$A$1:HO71,MATCH(B!$C$1,'2011-asu'!$B:$B,0),MATCH(B49,'2011-asu'!$9:$9,0)))))</f>
        <v>263</v>
      </c>
      <c r="E49" s="30">
        <f>IF(A49="","",IF(INDEX('2011-asu'!$A$1:HP71,MATCH(B!$C$1,'2011-asu'!$B:$B,0),MATCH(C49,'2011-asu'!$9:$9,0))=0,"",+INDEX('2011-asu'!$A$1:HP71,MATCH(B!$C$1,'2011-asu'!$B:$B,0),MATCH(C49,'2011-asu'!$9:$9,0))))</f>
        <v>15.1</v>
      </c>
    </row>
    <row r="50" spans="1:5" x14ac:dyDescent="0.25">
      <c r="A50" s="30">
        <f t="shared" si="2"/>
        <v>16</v>
      </c>
      <c r="B50" s="30" t="str">
        <f>IF(A50="","",+INDEX('2011-asu'!$9:$9,1,$A50-1))</f>
        <v>2012-07-15-to-2012-10-14-pe-05</v>
      </c>
      <c r="C50" s="30" t="str">
        <f>IF(A50="","",+INDEX('2011-asu'!$9:$9,1,$A50))</f>
        <v>2012-07-15-to-2012-10-14-up-05</v>
      </c>
      <c r="D50" s="30">
        <f>IF(A50="","",+IF((INDEX('2011-asu'!$A$1:HO72,MATCH(B!$C$1,'2011-asu'!$B:$B,0),MATCH(B50,'2011-asu'!$9:$9,0)))=0,"",(INDEX('2011-asu'!$A$1:HO72,MATCH(B!$C$1,'2011-asu'!$B:$B,0),MATCH(B50,'2011-asu'!$9:$9,0)))))</f>
        <v>266</v>
      </c>
      <c r="E50" s="30">
        <f>IF(A50="","",IF(INDEX('2011-asu'!$A$1:HP72,MATCH(B!$C$1,'2011-asu'!$B:$B,0),MATCH(C50,'2011-asu'!$9:$9,0))=0,"",+INDEX('2011-asu'!$A$1:HP72,MATCH(B!$C$1,'2011-asu'!$B:$B,0),MATCH(C50,'2011-asu'!$9:$9,0))))</f>
        <v>15.28</v>
      </c>
    </row>
    <row r="51" spans="1:5" x14ac:dyDescent="0.25">
      <c r="A51" s="30">
        <f t="shared" si="2"/>
        <v>14</v>
      </c>
      <c r="B51" s="30" t="str">
        <f>IF(A51="","",+INDEX('2011-asu'!$9:$9,1,$A51-1))</f>
        <v>2012-04-15-to-2012-07-14-pe-05</v>
      </c>
      <c r="C51" s="30" t="str">
        <f>IF(A51="","",+INDEX('2011-asu'!$9:$9,1,$A51))</f>
        <v>2012-04-15-to-2012-07-14-up-05</v>
      </c>
      <c r="D51" s="30">
        <f>IF(A51="","",+IF((INDEX('2011-asu'!$A$1:HO73,MATCH(B!$C$1,'2011-asu'!$B:$B,0),MATCH(B51,'2011-asu'!$9:$9,0)))=0,"",(INDEX('2011-asu'!$A$1:HO73,MATCH(B!$C$1,'2011-asu'!$B:$B,0),MATCH(B51,'2011-asu'!$9:$9,0)))))</f>
        <v>261</v>
      </c>
      <c r="E51" s="30">
        <f>IF(A51="","",IF(INDEX('2011-asu'!$A$1:HP73,MATCH(B!$C$1,'2011-asu'!$B:$B,0),MATCH(C51,'2011-asu'!$9:$9,0))=0,"",+INDEX('2011-asu'!$A$1:HP73,MATCH(B!$C$1,'2011-asu'!$B:$B,0),MATCH(C51,'2011-asu'!$9:$9,0))))</f>
        <v>14.98</v>
      </c>
    </row>
    <row r="52" spans="1:5" x14ac:dyDescent="0.25">
      <c r="A52" s="30">
        <f t="shared" si="2"/>
        <v>12</v>
      </c>
      <c r="B52" s="30" t="str">
        <f>IF(A52="","",+INDEX('2011-asu'!$9:$9,1,$A52-1))</f>
        <v>2012-01-15-to-2012-04-14-pe-05</v>
      </c>
      <c r="C52" s="30" t="str">
        <f>IF(A52="","",+INDEX('2011-asu'!$9:$9,1,$A52))</f>
        <v>2012-01-15-to-2012-04-14-up-05</v>
      </c>
      <c r="D52" s="30">
        <f>IF(A52="","",+IF((INDEX('2011-asu'!$A$1:HO74,MATCH(B!$C$1,'2011-asu'!$B:$B,0),MATCH(B52,'2011-asu'!$9:$9,0)))=0,"",(INDEX('2011-asu'!$A$1:HO74,MATCH(B!$C$1,'2011-asu'!$B:$B,0),MATCH(B52,'2011-asu'!$9:$9,0)))))</f>
        <v>244</v>
      </c>
      <c r="E52" s="30">
        <f>IF(A52="","",IF(INDEX('2011-asu'!$A$1:HP74,MATCH(B!$C$1,'2011-asu'!$B:$B,0),MATCH(C52,'2011-asu'!$9:$9,0))=0,"",+INDEX('2011-asu'!$A$1:HP74,MATCH(B!$C$1,'2011-asu'!$B:$B,0),MATCH(C52,'2011-asu'!$9:$9,0))))</f>
        <v>13.97</v>
      </c>
    </row>
    <row r="53" spans="1:5" x14ac:dyDescent="0.25">
      <c r="A53" s="30">
        <f t="shared" si="2"/>
        <v>10</v>
      </c>
      <c r="B53" s="30" t="str">
        <f>IF(A53="","",+INDEX('2011-asu'!$9:$9,1,$A53-1))</f>
        <v>2011-10-15-to-2012-01-14-pe-05</v>
      </c>
      <c r="C53" s="30" t="str">
        <f>IF(A53="","",+INDEX('2011-asu'!$9:$9,1,$A53))</f>
        <v>2011-10-15-to-2012-01-14-up-05</v>
      </c>
      <c r="D53" s="30">
        <f>IF(A53="","",+IF((INDEX('2011-asu'!$A$1:HO75,MATCH(B!$C$1,'2011-asu'!$B:$B,0),MATCH(B53,'2011-asu'!$9:$9,0)))=0,"",(INDEX('2011-asu'!$A$1:HO75,MATCH(B!$C$1,'2011-asu'!$B:$B,0),MATCH(B53,'2011-asu'!$9:$9,0)))))</f>
        <v>222</v>
      </c>
      <c r="E53" s="30">
        <f>IF(A53="","",IF(INDEX('2011-asu'!$A$1:HP75,MATCH(B!$C$1,'2011-asu'!$B:$B,0),MATCH(C53,'2011-asu'!$9:$9,0))=0,"",+INDEX('2011-asu'!$A$1:HP75,MATCH(B!$C$1,'2011-asu'!$B:$B,0),MATCH(C53,'2011-asu'!$9:$9,0))))</f>
        <v>12.67</v>
      </c>
    </row>
    <row r="54" spans="1:5" x14ac:dyDescent="0.25">
      <c r="A54" s="30">
        <f t="shared" si="2"/>
        <v>8</v>
      </c>
      <c r="B54" s="30" t="str">
        <f>IF(A54="","",+INDEX('2011-asu'!$9:$9,1,$A54-1))</f>
        <v>2011-07-15-to-2011-10-14-pe-05</v>
      </c>
      <c r="C54" s="30" t="str">
        <f>IF(A54="","",+INDEX('2011-asu'!$9:$9,1,$A54))</f>
        <v>2011-07-15-to-2011-10-14-up-05</v>
      </c>
      <c r="D54" s="30">
        <f>IF(A54="","",+IF((INDEX('2011-asu'!$A$1:HO76,MATCH(B!$C$1,'2011-asu'!$B:$B,0),MATCH(B54,'2011-asu'!$9:$9,0)))=0,"",(INDEX('2011-asu'!$A$1:HO76,MATCH(B!$C$1,'2011-asu'!$B:$B,0),MATCH(B54,'2011-asu'!$9:$9,0)))))</f>
        <v>202</v>
      </c>
      <c r="E54" s="30">
        <f>IF(A54="","",IF(INDEX('2011-asu'!$A$1:HP76,MATCH(B!$C$1,'2011-asu'!$B:$B,0),MATCH(C54,'2011-asu'!$9:$9,0))=0,"",+INDEX('2011-asu'!$A$1:HP76,MATCH(B!$C$1,'2011-asu'!$B:$B,0),MATCH(C54,'2011-asu'!$9:$9,0))))</f>
        <v>11.49</v>
      </c>
    </row>
    <row r="55" spans="1:5" x14ac:dyDescent="0.25">
      <c r="A55" s="30">
        <f t="shared" si="2"/>
        <v>6</v>
      </c>
      <c r="B55" s="30" t="str">
        <f>IF(A55="","",+INDEX('2011-asu'!$9:$9,1,$A55-1))</f>
        <v>2011-04-15-to-2011-07-14-pe-05</v>
      </c>
      <c r="C55" s="30" t="str">
        <f>IF(A55="","",+INDEX('2011-asu'!$9:$9,1,$A55))</f>
        <v>2011-04-15-to-2011-07-14-up-05</v>
      </c>
      <c r="D55" s="30">
        <f>IF(A55="","",+IF((INDEX('2011-asu'!$A$1:HO77,MATCH(B!$C$1,'2011-asu'!$B:$B,0),MATCH(B55,'2011-asu'!$9:$9,0)))=0,"",(INDEX('2011-asu'!$A$1:HO77,MATCH(B!$C$1,'2011-asu'!$B:$B,0),MATCH(B55,'2011-asu'!$9:$9,0)))))</f>
        <v>196</v>
      </c>
      <c r="E55" s="30">
        <f>IF(A55="","",IF(INDEX('2011-asu'!$A$1:HP77,MATCH(B!$C$1,'2011-asu'!$B:$B,0),MATCH(C55,'2011-asu'!$9:$9,0))=0,"",+INDEX('2011-asu'!$A$1:HP77,MATCH(B!$C$1,'2011-asu'!$B:$B,0),MATCH(C55,'2011-asu'!$9:$9,0))))</f>
        <v>11.14</v>
      </c>
    </row>
    <row r="56" spans="1:5" x14ac:dyDescent="0.25">
      <c r="A56" s="30">
        <f t="shared" si="2"/>
        <v>4</v>
      </c>
      <c r="B56" s="30" t="str">
        <f>IF(A56="","",+INDEX('2011-asu'!$9:$9,1,$A56-1))</f>
        <v>2011-02-01-to-2011-04-14-pe-05</v>
      </c>
      <c r="C56" s="30" t="str">
        <f>IF(A56="","",+INDEX('2011-asu'!$9:$9,1,$A56))</f>
        <v>2011-02-01-to-2011-04-14-up-05</v>
      </c>
      <c r="D56" s="30">
        <f>IF(A56="","",+IF((INDEX('2011-asu'!$A$1:HO78,MATCH(B!$C$1,'2011-asu'!$B:$B,0),MATCH(B56,'2011-asu'!$9:$9,0)))=0,"",(INDEX('2011-asu'!$A$1:HO78,MATCH(B!$C$1,'2011-asu'!$B:$B,0),MATCH(B56,'2011-asu'!$9:$9,0)))))</f>
        <v>234</v>
      </c>
      <c r="E56" s="30">
        <f>IF(A56="","",IF(INDEX('2011-asu'!$A$1:HP78,MATCH(B!$C$1,'2011-asu'!$B:$B,0),MATCH(C56,'2011-asu'!$9:$9,0))=0,"",+INDEX('2011-asu'!$A$1:HP78,MATCH(B!$C$1,'2011-asu'!$B:$B,0),MATCH(C56,'2011-asu'!$9:$9,0))))</f>
        <v>13.38</v>
      </c>
    </row>
    <row r="57" spans="1:5" x14ac:dyDescent="0.25">
      <c r="A57" s="30" t="str">
        <f t="shared" si="2"/>
        <v/>
      </c>
      <c r="B57" s="30" t="str">
        <f>IF(A57="","",+INDEX('2011-asu'!$9:$9,1,$A57-1))</f>
        <v/>
      </c>
      <c r="C57" s="30" t="str">
        <f>IF(A57="","",+INDEX('2011-asu'!$9:$9,1,$A57))</f>
        <v/>
      </c>
      <c r="D57" s="30" t="str">
        <f>IF(A57="","",+IF((INDEX('2011-asu'!$A$1:HO79,MATCH(B!$C$1,'2011-asu'!$B:$B,0),MATCH(B57,'2011-asu'!$9:$9,0)))=0,"",(INDEX('2011-asu'!$A$1:HO79,MATCH(B!$C$1,'2011-asu'!$B:$B,0),MATCH(B57,'2011-asu'!$9:$9,0)))))</f>
        <v/>
      </c>
      <c r="E57" s="30" t="str">
        <f>IF(A57="","",IF(INDEX('2011-asu'!$A$1:HP79,MATCH(B!$C$1,'2011-asu'!$B:$B,0),MATCH(C57,'2011-asu'!$9:$9,0))=0,"",+INDEX('2011-asu'!$A$1:HP79,MATCH(B!$C$1,'2011-asu'!$B:$B,0),MATCH(C57,'2011-asu'!$9:$9,0))))</f>
        <v/>
      </c>
    </row>
    <row r="58" spans="1:5" x14ac:dyDescent="0.25">
      <c r="A58" s="30" t="str">
        <f t="shared" si="2"/>
        <v/>
      </c>
      <c r="B58" s="30" t="str">
        <f>IF(A58="","",+INDEX('2011-asu'!$9:$9,1,$A58-1))</f>
        <v/>
      </c>
      <c r="C58" s="30" t="str">
        <f>IF(A58="","",+INDEX('2011-asu'!$9:$9,1,$A58))</f>
        <v/>
      </c>
      <c r="D58" s="30" t="str">
        <f>IF(A58="","",+IF((INDEX('2011-asu'!$A$1:HO80,MATCH(B!$C$1,'2011-asu'!$B:$B,0),MATCH(B58,'2011-asu'!$9:$9,0)))=0,"",(INDEX('2011-asu'!$A$1:HO80,MATCH(B!$C$1,'2011-asu'!$B:$B,0),MATCH(B58,'2011-asu'!$9:$9,0)))))</f>
        <v/>
      </c>
      <c r="E58" s="30" t="str">
        <f>IF(A58="","",IF(INDEX('2011-asu'!$A$1:HP80,MATCH(B!$C$1,'2011-asu'!$B:$B,0),MATCH(C58,'2011-asu'!$9:$9,0))=0,"",+INDEX('2011-asu'!$A$1:HP80,MATCH(B!$C$1,'2011-asu'!$B:$B,0),MATCH(C58,'2011-asu'!$9:$9,0))))</f>
        <v/>
      </c>
    </row>
    <row r="59" spans="1:5" x14ac:dyDescent="0.25">
      <c r="A59" s="30" t="str">
        <f t="shared" si="2"/>
        <v/>
      </c>
      <c r="B59" s="30" t="str">
        <f>IF(A59="","",+INDEX('2011-asu'!$9:$9,1,$A59-1))</f>
        <v/>
      </c>
      <c r="C59" s="30" t="str">
        <f>IF(A59="","",+INDEX('2011-asu'!$9:$9,1,$A59))</f>
        <v/>
      </c>
      <c r="D59" s="30" t="str">
        <f>IF(A59="","",+IF((INDEX('2011-asu'!$A$1:HO81,MATCH(B!$C$1,'2011-asu'!$B:$B,0),MATCH(B59,'2011-asu'!$9:$9,0)))=0,"",(INDEX('2011-asu'!$A$1:HO81,MATCH(B!$C$1,'2011-asu'!$B:$B,0),MATCH(B59,'2011-asu'!$9:$9,0)))))</f>
        <v/>
      </c>
      <c r="E59" s="30" t="str">
        <f>IF(A59="","",IF(INDEX('2011-asu'!$A$1:HP81,MATCH(B!$C$1,'2011-asu'!$B:$B,0),MATCH(C59,'2011-asu'!$9:$9,0))=0,"",+INDEX('2011-asu'!$A$1:HP81,MATCH(B!$C$1,'2011-asu'!$B:$B,0),MATCH(C59,'2011-asu'!$9:$9,0))))</f>
        <v/>
      </c>
    </row>
    <row r="60" spans="1:5" x14ac:dyDescent="0.25">
      <c r="A60" s="30" t="str">
        <f t="shared" si="2"/>
        <v/>
      </c>
      <c r="B60" s="30" t="str">
        <f>IF(A60="","",+INDEX('2011-asu'!$9:$9,1,$A60-1))</f>
        <v/>
      </c>
      <c r="C60" s="30" t="str">
        <f>IF(A60="","",+INDEX('2011-asu'!$9:$9,1,$A60))</f>
        <v/>
      </c>
      <c r="D60" s="30" t="str">
        <f>IF(A60="","",+IF((INDEX('2011-asu'!$A$1:HO82,MATCH(B!$C$1,'2011-asu'!$B:$B,0),MATCH(B60,'2011-asu'!$9:$9,0)))=0,"",(INDEX('2011-asu'!$A$1:HO82,MATCH(B!$C$1,'2011-asu'!$B:$B,0),MATCH(B60,'2011-asu'!$9:$9,0)))))</f>
        <v/>
      </c>
      <c r="E60" s="30" t="str">
        <f>IF(A60="","",IF(INDEX('2011-asu'!$A$1:HP82,MATCH(B!$C$1,'2011-asu'!$B:$B,0),MATCH(C60,'2011-asu'!$9:$9,0))=0,"",+INDEX('2011-asu'!$A$1:HP82,MATCH(B!$C$1,'2011-asu'!$B:$B,0),MATCH(C60,'2011-asu'!$9:$9,0))))</f>
        <v/>
      </c>
    </row>
    <row r="61" spans="1:5" x14ac:dyDescent="0.25">
      <c r="A61" s="30" t="str">
        <f t="shared" si="2"/>
        <v/>
      </c>
      <c r="B61" s="30" t="str">
        <f>IF(A61="","",+INDEX('2011-asu'!$9:$9,1,$A61-1))</f>
        <v/>
      </c>
      <c r="C61" s="30" t="str">
        <f>IF(A61="","",+INDEX('2011-asu'!$9:$9,1,$A61))</f>
        <v/>
      </c>
      <c r="D61" s="30" t="str">
        <f>IF(A61="","",+IF((INDEX('2011-asu'!$A$1:HO83,MATCH(B!$C$1,'2011-asu'!$B:$B,0),MATCH(B61,'2011-asu'!$9:$9,0)))=0,"",(INDEX('2011-asu'!$A$1:HO83,MATCH(B!$C$1,'2011-asu'!$B:$B,0),MATCH(B61,'2011-asu'!$9:$9,0)))))</f>
        <v/>
      </c>
      <c r="E61" s="30" t="str">
        <f>IF(A61="","",IF(INDEX('2011-asu'!$A$1:HP83,MATCH(B!$C$1,'2011-asu'!$B:$B,0),MATCH(C61,'2011-asu'!$9:$9,0))=0,"",+INDEX('2011-asu'!$A$1:HP83,MATCH(B!$C$1,'2011-asu'!$B:$B,0),MATCH(C61,'2011-asu'!$9:$9,0))))</f>
        <v/>
      </c>
    </row>
    <row r="62" spans="1:5" x14ac:dyDescent="0.25">
      <c r="A62" s="30" t="str">
        <f t="shared" si="2"/>
        <v/>
      </c>
      <c r="B62" s="30" t="str">
        <f>IF(A62="","",+INDEX('2011-asu'!$9:$9,1,$A62-1))</f>
        <v/>
      </c>
      <c r="C62" s="30" t="str">
        <f>IF(A62="","",+INDEX('2011-asu'!$9:$9,1,$A62))</f>
        <v/>
      </c>
      <c r="D62" s="30" t="str">
        <f>IF(A62="","",+IF((INDEX('2011-asu'!$A$1:HO84,MATCH(B!$C$1,'2011-asu'!$B:$B,0),MATCH(B62,'2011-asu'!$9:$9,0)))=0,"",(INDEX('2011-asu'!$A$1:HO84,MATCH(B!$C$1,'2011-asu'!$B:$B,0),MATCH(B62,'2011-asu'!$9:$9,0)))))</f>
        <v/>
      </c>
      <c r="E62" s="30" t="str">
        <f>IF(A62="","",IF(INDEX('2011-asu'!$A$1:HP84,MATCH(B!$C$1,'2011-asu'!$B:$B,0),MATCH(C62,'2011-asu'!$9:$9,0))=0,"",+INDEX('2011-asu'!$A$1:HP84,MATCH(B!$C$1,'2011-asu'!$B:$B,0),MATCH(C62,'2011-asu'!$9:$9,0))))</f>
        <v/>
      </c>
    </row>
    <row r="63" spans="1:5" x14ac:dyDescent="0.25">
      <c r="A63" s="30" t="str">
        <f t="shared" si="2"/>
        <v/>
      </c>
      <c r="B63" s="30" t="str">
        <f>IF(A63="","",+INDEX('2011-asu'!$9:$9,1,$A63-1))</f>
        <v/>
      </c>
      <c r="C63" s="30" t="str">
        <f>IF(A63="","",+INDEX('2011-asu'!$9:$9,1,$A63))</f>
        <v/>
      </c>
      <c r="D63" s="30" t="str">
        <f>IF(A63="","",+IF((INDEX('2011-asu'!$A$1:HO85,MATCH(B!$C$1,'2011-asu'!$B:$B,0),MATCH(B63,'2011-asu'!$9:$9,0)))=0,"",(INDEX('2011-asu'!$A$1:HO85,MATCH(B!$C$1,'2011-asu'!$B:$B,0),MATCH(B63,'2011-asu'!$9:$9,0)))))</f>
        <v/>
      </c>
      <c r="E63" s="30" t="str">
        <f>IF(A63="","",IF(INDEX('2011-asu'!$A$1:HP85,MATCH(B!$C$1,'2011-asu'!$B:$B,0),MATCH(C63,'2011-asu'!$9:$9,0))=0,"",+INDEX('2011-asu'!$A$1:HP85,MATCH(B!$C$1,'2011-asu'!$B:$B,0),MATCH(C63,'2011-asu'!$9:$9,0))))</f>
        <v/>
      </c>
    </row>
    <row r="64" spans="1:5" x14ac:dyDescent="0.25">
      <c r="A64" s="30" t="str">
        <f t="shared" si="2"/>
        <v/>
      </c>
      <c r="B64" s="30" t="str">
        <f>IF(A64="","",+INDEX('2011-asu'!$9:$9,1,$A64-1))</f>
        <v/>
      </c>
      <c r="C64" s="30" t="str">
        <f>IF(A64="","",+INDEX('2011-asu'!$9:$9,1,$A64))</f>
        <v/>
      </c>
      <c r="D64" s="30" t="str">
        <f>IF(A64="","",+IF((INDEX('2011-asu'!$A$1:HO86,MATCH(B!$C$1,'2011-asu'!$B:$B,0),MATCH(B64,'2011-asu'!$9:$9,0)))=0,"",(INDEX('2011-asu'!$A$1:HO86,MATCH(B!$C$1,'2011-asu'!$B:$B,0),MATCH(B64,'2011-asu'!$9:$9,0)))))</f>
        <v/>
      </c>
      <c r="E64" s="30" t="str">
        <f>IF(A64="","",IF(INDEX('2011-asu'!$A$1:HP86,MATCH(B!$C$1,'2011-asu'!$B:$B,0),MATCH(C64,'2011-asu'!$9:$9,0))=0,"",+INDEX('2011-asu'!$A$1:HP86,MATCH(B!$C$1,'2011-asu'!$B:$B,0),MATCH(C64,'2011-asu'!$9:$9,0))))</f>
        <v/>
      </c>
    </row>
    <row r="65" spans="1:5" x14ac:dyDescent="0.25">
      <c r="A65" s="30" t="str">
        <f t="shared" si="2"/>
        <v/>
      </c>
      <c r="B65" s="30" t="str">
        <f>IF(A65="","",+INDEX('2011-asu'!$9:$9,1,$A65-1))</f>
        <v/>
      </c>
      <c r="C65" s="30" t="str">
        <f>IF(A65="","",+INDEX('2011-asu'!$9:$9,1,$A65))</f>
        <v/>
      </c>
      <c r="D65" s="30" t="str">
        <f>IF(A65="","",+IF((INDEX('2011-asu'!$A$1:HO87,MATCH(B!$C$1,'2011-asu'!$B:$B,0),MATCH(B65,'2011-asu'!$9:$9,0)))=0,"",(INDEX('2011-asu'!$A$1:HO87,MATCH(B!$C$1,'2011-asu'!$B:$B,0),MATCH(B65,'2011-asu'!$9:$9,0)))))</f>
        <v/>
      </c>
      <c r="E65" s="30" t="str">
        <f>IF(A65="","",IF(INDEX('2011-asu'!$A$1:HP87,MATCH(B!$C$1,'2011-asu'!$B:$B,0),MATCH(C65,'2011-asu'!$9:$9,0))=0,"",+INDEX('2011-asu'!$A$1:HP87,MATCH(B!$C$1,'2011-asu'!$B:$B,0),MATCH(C65,'2011-asu'!$9:$9,0))))</f>
        <v/>
      </c>
    </row>
    <row r="66" spans="1:5" x14ac:dyDescent="0.25">
      <c r="A66" s="30" t="str">
        <f t="shared" si="2"/>
        <v/>
      </c>
      <c r="B66" s="30" t="str">
        <f>IF(A66="","",+INDEX('2011-asu'!$9:$9,1,$A66-1))</f>
        <v/>
      </c>
      <c r="C66" s="30" t="str">
        <f>IF(A66="","",+INDEX('2011-asu'!$9:$9,1,$A66))</f>
        <v/>
      </c>
      <c r="D66" s="30" t="str">
        <f>IF(A66="","",+IF((INDEX('2011-asu'!$A$1:HO88,MATCH(B!$C$1,'2011-asu'!$B:$B,0),MATCH(B66,'2011-asu'!$9:$9,0)))=0,"",(INDEX('2011-asu'!$A$1:HO88,MATCH(B!$C$1,'2011-asu'!$B:$B,0),MATCH(B66,'2011-asu'!$9:$9,0)))))</f>
        <v/>
      </c>
      <c r="E66" s="30" t="str">
        <f>IF(A66="","",IF(INDEX('2011-asu'!$A$1:HP88,MATCH(B!$C$1,'2011-asu'!$B:$B,0),MATCH(C66,'2011-asu'!$9:$9,0))=0,"",+INDEX('2011-asu'!$A$1:HP88,MATCH(B!$C$1,'2011-asu'!$B:$B,0),MATCH(C66,'2011-asu'!$9:$9,0))))</f>
        <v/>
      </c>
    </row>
    <row r="67" spans="1:5" x14ac:dyDescent="0.25">
      <c r="A67" s="30" t="str">
        <f t="shared" si="2"/>
        <v/>
      </c>
      <c r="B67" s="30" t="str">
        <f>IF(A67="","",+INDEX('2011-asu'!$9:$9,1,$A67-1))</f>
        <v/>
      </c>
      <c r="C67" s="30" t="str">
        <f>IF(A67="","",+INDEX('2011-asu'!$9:$9,1,$A67))</f>
        <v/>
      </c>
      <c r="D67" s="30" t="str">
        <f>IF(A67="","",+IF((INDEX('2011-asu'!$A$1:HO89,MATCH(B!$C$1,'2011-asu'!$B:$B,0),MATCH(B67,'2011-asu'!$9:$9,0)))=0,"",(INDEX('2011-asu'!$A$1:HO89,MATCH(B!$C$1,'2011-asu'!$B:$B,0),MATCH(B67,'2011-asu'!$9:$9,0)))))</f>
        <v/>
      </c>
      <c r="E67" s="30" t="str">
        <f>IF(A67="","",IF(INDEX('2011-asu'!$A$1:HP89,MATCH(B!$C$1,'2011-asu'!$B:$B,0),MATCH(C67,'2011-asu'!$9:$9,0))=0,"",+INDEX('2011-asu'!$A$1:HP89,MATCH(B!$C$1,'2011-asu'!$B:$B,0),MATCH(C67,'2011-asu'!$9:$9,0))))</f>
        <v/>
      </c>
    </row>
    <row r="68" spans="1:5" x14ac:dyDescent="0.25">
      <c r="A68" s="30" t="str">
        <f t="shared" si="2"/>
        <v/>
      </c>
      <c r="B68" s="30" t="str">
        <f>IF(A68="","",+INDEX('2011-asu'!$9:$9,1,$A68-1))</f>
        <v/>
      </c>
      <c r="C68" s="30" t="str">
        <f>IF(A68="","",+INDEX('2011-asu'!$9:$9,1,$A68))</f>
        <v/>
      </c>
      <c r="D68" s="30" t="str">
        <f>IF(A68="","",+IF((INDEX('2011-asu'!$A$1:HO90,MATCH(B!$C$1,'2011-asu'!$B:$B,0),MATCH(B68,'2011-asu'!$9:$9,0)))=0,"",(INDEX('2011-asu'!$A$1:HO90,MATCH(B!$C$1,'2011-asu'!$B:$B,0),MATCH(B68,'2011-asu'!$9:$9,0)))))</f>
        <v/>
      </c>
      <c r="E68" s="30" t="str">
        <f>IF(A68="","",IF(INDEX('2011-asu'!$A$1:HP90,MATCH(B!$C$1,'2011-asu'!$B:$B,0),MATCH(C68,'2011-asu'!$9:$9,0))=0,"",+INDEX('2011-asu'!$A$1:HP90,MATCH(B!$C$1,'2011-asu'!$B:$B,0),MATCH(C68,'2011-asu'!$9:$9,0))))</f>
        <v/>
      </c>
    </row>
    <row r="69" spans="1:5" x14ac:dyDescent="0.25">
      <c r="A69" s="30" t="str">
        <f t="shared" si="2"/>
        <v/>
      </c>
      <c r="B69" s="30" t="str">
        <f>IF(A69="","",+INDEX('2011-asu'!$9:$9,1,$A69-1))</f>
        <v/>
      </c>
      <c r="C69" s="30" t="str">
        <f>IF(A69="","",+INDEX('2011-asu'!$9:$9,1,$A69))</f>
        <v/>
      </c>
      <c r="D69" s="30" t="str">
        <f>IF(A69="","",+IF((INDEX('2011-asu'!$A$1:HO91,MATCH(B!$C$1,'2011-asu'!$B:$B,0),MATCH(B69,'2011-asu'!$9:$9,0)))=0,"",(INDEX('2011-asu'!$A$1:HO91,MATCH(B!$C$1,'2011-asu'!$B:$B,0),MATCH(B69,'2011-asu'!$9:$9,0)))))</f>
        <v/>
      </c>
      <c r="E69" s="30" t="str">
        <f>IF(A69="","",IF(INDEX('2011-asu'!$A$1:HP91,MATCH(B!$C$1,'2011-asu'!$B:$B,0),MATCH(C69,'2011-asu'!$9:$9,0))=0,"",+INDEX('2011-asu'!$A$1:HP91,MATCH(B!$C$1,'2011-asu'!$B:$B,0),MATCH(C69,'2011-asu'!$9:$9,0))))</f>
        <v/>
      </c>
    </row>
    <row r="70" spans="1:5" x14ac:dyDescent="0.25">
      <c r="A70" s="30" t="str">
        <f t="shared" si="2"/>
        <v/>
      </c>
      <c r="B70" s="30" t="str">
        <f>IF(A70="","",+INDEX('2011-asu'!$9:$9,1,$A70-1))</f>
        <v/>
      </c>
      <c r="C70" s="30" t="str">
        <f>IF(A70="","",+INDEX('2011-asu'!$9:$9,1,$A70))</f>
        <v/>
      </c>
      <c r="D70" s="30" t="str">
        <f>IF(A70="","",+IF((INDEX('2011-asu'!$A$1:HO92,MATCH(B!$C$1,'2011-asu'!$B:$B,0),MATCH(B70,'2011-asu'!$9:$9,0)))=0,"",(INDEX('2011-asu'!$A$1:HO92,MATCH(B!$C$1,'2011-asu'!$B:$B,0),MATCH(B70,'2011-asu'!$9:$9,0)))))</f>
        <v/>
      </c>
      <c r="E70" s="30" t="str">
        <f>IF(A70="","",IF(INDEX('2011-asu'!$A$1:HP92,MATCH(B!$C$1,'2011-asu'!$B:$B,0),MATCH(C70,'2011-asu'!$9:$9,0))=0,"",+INDEX('2011-asu'!$A$1:HP92,MATCH(B!$C$1,'2011-asu'!$B:$B,0),MATCH(C70,'2011-asu'!$9:$9,0))))</f>
        <v/>
      </c>
    </row>
  </sheetData>
  <autoFilter ref="B3:E3" xr:uid="{00000000-0009-0000-0000-000005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E70"/>
  <sheetViews>
    <sheetView workbookViewId="0"/>
  </sheetViews>
  <sheetFormatPr defaultColWidth="8.88671875" defaultRowHeight="13.8" x14ac:dyDescent="0.25"/>
  <cols>
    <col min="1" max="1" width="8.33203125" style="30" customWidth="1"/>
    <col min="2" max="3" width="30.5546875" style="30" customWidth="1"/>
    <col min="4" max="4" width="29.109375" style="30" customWidth="1"/>
    <col min="5" max="5" width="11.5546875" style="30" customWidth="1"/>
    <col min="6" max="16384" width="8.88671875" style="30"/>
  </cols>
  <sheetData>
    <row r="1" spans="1:5" ht="22.2" customHeight="1" x14ac:dyDescent="0.25">
      <c r="A1" s="30">
        <f>MATCH(MAX('2011-asu'!6:6),'2011-asu'!6:6,0)</f>
        <v>108</v>
      </c>
      <c r="B1" s="30" t="s">
        <v>11</v>
      </c>
      <c r="C1" s="31" t="s">
        <v>17</v>
      </c>
      <c r="D1" s="32" t="s">
        <v>10</v>
      </c>
      <c r="E1" s="33" t="str">
        <f ca="1">+INDIRECT(CONCATENATE("'2011-asu'!A",+MATCH($C$1,'2011-asu'!$B$1:$B$18,0)))</f>
        <v>6 (B-)</v>
      </c>
    </row>
    <row r="3" spans="1:5" ht="43.2" customHeight="1" x14ac:dyDescent="0.25">
      <c r="B3" s="30" t="s">
        <v>23</v>
      </c>
      <c r="C3" s="30" t="s">
        <v>24</v>
      </c>
      <c r="D3" s="29" t="s">
        <v>8</v>
      </c>
      <c r="E3" s="29" t="s">
        <v>9</v>
      </c>
    </row>
    <row r="4" spans="1:5" x14ac:dyDescent="0.25">
      <c r="A4" s="30">
        <f>+A1</f>
        <v>108</v>
      </c>
      <c r="B4" s="30" t="str">
        <f>+INDEX('2011-asu'!$9:$9,1,$A4-1)</f>
        <v>2024-01-15-to-2024-04-14-pe-05</v>
      </c>
      <c r="C4" s="30" t="str">
        <f>+INDEX('2011-asu'!$9:$9,1,$A4)</f>
        <v>2024-01-15-to-2024-04-14-up-05</v>
      </c>
      <c r="D4" s="30">
        <f>+IF((INDEX('2011-asu'!$A$1:HO26,MATCH('B-'!$C$1,'2011-asu'!$B:$B,0),MATCH(B4,'2011-asu'!$9:$9,0)))=0,"",(INDEX('2011-asu'!$A$1:HO26,MATCH('B-'!$C$1,'2011-asu'!$B:$B,0),MATCH(B4,'2011-asu'!$9:$9,0))))</f>
        <v>207</v>
      </c>
      <c r="E4" s="30">
        <f>IF(INDEX('2011-asu'!$A$1:HP26,MATCH('B-'!$C$1,'2011-asu'!$B:$B,0),MATCH(C4,'2011-asu'!$9:$9,0))=0,"",+INDEX('2011-asu'!$A$1:HP26,MATCH('B-'!$C$1,'2011-asu'!$B:$B,0),MATCH(C4,'2011-asu'!$9:$9,0)))</f>
        <v>11.790000000000001</v>
      </c>
    </row>
    <row r="5" spans="1:5" x14ac:dyDescent="0.25">
      <c r="A5" s="30">
        <f t="shared" ref="A5:A65" si="0">IF(OR(A4=4,A4=""),"",+A4-2)</f>
        <v>106</v>
      </c>
      <c r="B5" s="30" t="str">
        <f>IF(A5="","",+INDEX('2011-asu'!$9:$9,1,$A5-1))</f>
        <v>2023-10-15-to-2024-01-14-pe-05</v>
      </c>
      <c r="C5" s="30" t="str">
        <f>IF(A5="","",+INDEX('2011-asu'!$9:$9,1,$A5))</f>
        <v>2023-10-15-to-2024-01-14-up-05</v>
      </c>
      <c r="D5" s="30">
        <f>IF(A5="","",+IF((INDEX('2011-asu'!$A$1:HO27,MATCH('B-'!$C$1,'2011-asu'!$B:$B,0),MATCH(B5,'2011-asu'!$9:$9,0)))=0,"",(INDEX('2011-asu'!$A$1:HO27,MATCH('B-'!$C$1,'2011-asu'!$B:$B,0),MATCH(B5,'2011-asu'!$9:$9,0)))))</f>
        <v>208</v>
      </c>
      <c r="E5" s="30">
        <f>IF(A5="","",IF(INDEX('2011-asu'!$A$1:HP27,MATCH('B-'!$C$1,'2011-asu'!$B:$B,0),MATCH(C5,'2011-asu'!$9:$9,0))=0,"",+INDEX('2011-asu'!$A$1:HP27,MATCH('B-'!$C$1,'2011-asu'!$B:$B,0),MATCH(C5,'2011-asu'!$9:$9,0))))</f>
        <v>11.85</v>
      </c>
    </row>
    <row r="6" spans="1:5" x14ac:dyDescent="0.25">
      <c r="A6" s="30">
        <f t="shared" si="0"/>
        <v>104</v>
      </c>
      <c r="B6" s="30" t="str">
        <f>IF(A6="","",+INDEX('2011-asu'!$9:$9,1,$A6-1))</f>
        <v>2023-07-15-to-2023-10-14-pe-05</v>
      </c>
      <c r="C6" s="30" t="str">
        <f>IF(A6="","",+INDEX('2011-asu'!$9:$9,1,$A6))</f>
        <v>2023-07-15-to-2023-10-14-up-05</v>
      </c>
      <c r="D6" s="30">
        <f>IF(A6="","",+IF((INDEX('2011-asu'!$A$1:HO28,MATCH('B-'!$C$1,'2011-asu'!$B:$B,0),MATCH(B6,'2011-asu'!$9:$9,0)))=0,"",(INDEX('2011-asu'!$A$1:HO28,MATCH('B-'!$C$1,'2011-asu'!$B:$B,0),MATCH(B6,'2011-asu'!$9:$9,0)))))</f>
        <v>223</v>
      </c>
      <c r="E6" s="30">
        <f>IF(A6="","",IF(INDEX('2011-asu'!$A$1:HP28,MATCH('B-'!$C$1,'2011-asu'!$B:$B,0),MATCH(C6,'2011-asu'!$9:$9,0))=0,"",+INDEX('2011-asu'!$A$1:HP28,MATCH('B-'!$C$1,'2011-asu'!$B:$B,0),MATCH(C6,'2011-asu'!$9:$9,0))))</f>
        <v>12.73</v>
      </c>
    </row>
    <row r="7" spans="1:5" x14ac:dyDescent="0.25">
      <c r="A7" s="30">
        <f t="shared" si="0"/>
        <v>102</v>
      </c>
      <c r="B7" s="30" t="str">
        <f>IF(A7="","",+INDEX('2011-asu'!$9:$9,1,$A7-1))</f>
        <v>2023-04-15-to-2023-07-14-pe-05</v>
      </c>
      <c r="C7" s="30" t="str">
        <f>IF(A7="","",+INDEX('2011-asu'!$9:$9,1,$A7))</f>
        <v>2023-04-15-to-2023-07-14-up-05</v>
      </c>
      <c r="D7" s="30">
        <f>IF(A7="","",+IF((INDEX('2011-asu'!$A$1:HO29,MATCH('B-'!$C$1,'2011-asu'!$B:$B,0),MATCH(B7,'2011-asu'!$9:$9,0)))=0,"",(INDEX('2011-asu'!$A$1:HO29,MATCH('B-'!$C$1,'2011-asu'!$B:$B,0),MATCH(B7,'2011-asu'!$9:$9,0)))))</f>
        <v>225</v>
      </c>
      <c r="E7" s="30">
        <f>IF(A7="","",IF(INDEX('2011-asu'!$A$1:HP29,MATCH('B-'!$C$1,'2011-asu'!$B:$B,0),MATCH(C7,'2011-asu'!$9:$9,0))=0,"",+INDEX('2011-asu'!$A$1:HP29,MATCH('B-'!$C$1,'2011-asu'!$B:$B,0),MATCH(C7,'2011-asu'!$9:$9,0))))</f>
        <v>12.85</v>
      </c>
    </row>
    <row r="8" spans="1:5" x14ac:dyDescent="0.25">
      <c r="A8" s="30">
        <f t="shared" si="0"/>
        <v>100</v>
      </c>
      <c r="B8" s="30" t="str">
        <f>IF(A8="","",+INDEX('2011-asu'!$9:$9,1,$A8-1))</f>
        <v>2023-01-15-to-2023-04-14-pe-05</v>
      </c>
      <c r="C8" s="30" t="str">
        <f>IF(A8="","",+INDEX('2011-asu'!$9:$9,1,$A8))</f>
        <v>2023-01-15-to-2023-04-14-up-05</v>
      </c>
      <c r="D8" s="30">
        <f>IF(A8="","",+IF((INDEX('2011-asu'!$A$1:HO30,MATCH('B-'!$C$1,'2011-asu'!$B:$B,0),MATCH(B8,'2011-asu'!$9:$9,0)))=0,"",(INDEX('2011-asu'!$A$1:HO30,MATCH('B-'!$C$1,'2011-asu'!$B:$B,0),MATCH(B8,'2011-asu'!$9:$9,0)))))</f>
        <v>227</v>
      </c>
      <c r="E8" s="30">
        <f>IF(A8="","",IF(INDEX('2011-asu'!$A$1:HP30,MATCH('B-'!$C$1,'2011-asu'!$B:$B,0),MATCH(C8,'2011-asu'!$9:$9,0))=0,"",+INDEX('2011-asu'!$A$1:HP30,MATCH('B-'!$C$1,'2011-asu'!$B:$B,0),MATCH(C8,'2011-asu'!$9:$9,0))))</f>
        <v>12.97</v>
      </c>
    </row>
    <row r="9" spans="1:5" x14ac:dyDescent="0.25">
      <c r="A9" s="30">
        <f t="shared" si="0"/>
        <v>98</v>
      </c>
      <c r="B9" s="30" t="str">
        <f>IF(A9="","",+INDEX('2011-asu'!$9:$9,1,$A9-1))</f>
        <v>2022-10-15-to-2023-01-14-pe-05</v>
      </c>
      <c r="C9" s="30" t="str">
        <f>IF(A9="","",+INDEX('2011-asu'!$9:$9,1,$A9))</f>
        <v>2022-10-15-to-2023-01-14-up-05</v>
      </c>
      <c r="D9" s="30">
        <f>IF(A9="","",+IF((INDEX('2011-asu'!$A$1:HO31,MATCH('B-'!$C$1,'2011-asu'!$B:$B,0),MATCH(B9,'2011-asu'!$9:$9,0)))=0,"",(INDEX('2011-asu'!$A$1:HO31,MATCH('B-'!$C$1,'2011-asu'!$B:$B,0),MATCH(B9,'2011-asu'!$9:$9,0)))))</f>
        <v>238</v>
      </c>
      <c r="E9" s="30">
        <f>IF(A9="","",IF(INDEX('2011-asu'!$A$1:HP31,MATCH('B-'!$C$1,'2011-asu'!$B:$B,0),MATCH(C9,'2011-asu'!$9:$9,0))=0,"",+INDEX('2011-asu'!$A$1:HP31,MATCH('B-'!$C$1,'2011-asu'!$B:$B,0),MATCH(C9,'2011-asu'!$9:$9,0))))</f>
        <v>13.62</v>
      </c>
    </row>
    <row r="10" spans="1:5" x14ac:dyDescent="0.25">
      <c r="A10" s="30">
        <f t="shared" si="0"/>
        <v>96</v>
      </c>
      <c r="B10" s="30" t="str">
        <f>IF(A10="","",+INDEX('2011-asu'!$9:$9,1,$A10-1))</f>
        <v>2022-07-15-to-2022-10-14-pe-05</v>
      </c>
      <c r="C10" s="30" t="str">
        <f>IF(A10="","",+INDEX('2011-asu'!$9:$9,1,$A10))</f>
        <v>2022-07-15-to-2022-10-14-up-05</v>
      </c>
      <c r="D10" s="30">
        <f>IF(A10="","",+IF((INDEX('2011-asu'!$A$1:HO32,MATCH('B-'!$C$1,'2011-asu'!$B:$B,0),MATCH(B10,'2011-asu'!$9:$9,0)))=0,"",(INDEX('2011-asu'!$A$1:HO32,MATCH('B-'!$C$1,'2011-asu'!$B:$B,0),MATCH(B10,'2011-asu'!$9:$9,0)))))</f>
        <v>225</v>
      </c>
      <c r="E10" s="30">
        <f>IF(A10="","",IF(INDEX('2011-asu'!$A$1:HP32,MATCH('B-'!$C$1,'2011-asu'!$B:$B,0),MATCH(C10,'2011-asu'!$9:$9,0))=0,"",+INDEX('2011-asu'!$A$1:HP32,MATCH('B-'!$C$1,'2011-asu'!$B:$B,0),MATCH(C10,'2011-asu'!$9:$9,0))))</f>
        <v>12.85</v>
      </c>
    </row>
    <row r="11" spans="1:5" x14ac:dyDescent="0.25">
      <c r="A11" s="30">
        <f t="shared" si="0"/>
        <v>94</v>
      </c>
      <c r="B11" s="30" t="str">
        <f>IF(A11="","",+INDEX('2011-asu'!$9:$9,1,$A11-1))</f>
        <v>2022-04-15-to-2022-07-14-pe-05</v>
      </c>
      <c r="C11" s="30" t="str">
        <f>IF(A11="","",+INDEX('2011-asu'!$9:$9,1,$A11))</f>
        <v>2022-04-15-to-2022-07-14-up-05</v>
      </c>
      <c r="D11" s="30">
        <f>IF(A11="","",+IF((INDEX('2011-asu'!$A$1:HO33,MATCH('B-'!$C$1,'2011-asu'!$B:$B,0),MATCH(B11,'2011-asu'!$9:$9,0)))=0,"",(INDEX('2011-asu'!$A$1:HO33,MATCH('B-'!$C$1,'2011-asu'!$B:$B,0),MATCH(B11,'2011-asu'!$9:$9,0)))))</f>
        <v>221</v>
      </c>
      <c r="E11" s="30">
        <f>IF(A11="","",IF(INDEX('2011-asu'!$A$1:HP33,MATCH('B-'!$C$1,'2011-asu'!$B:$B,0),MATCH(C11,'2011-asu'!$9:$9,0))=0,"",+INDEX('2011-asu'!$A$1:HP33,MATCH('B-'!$C$1,'2011-asu'!$B:$B,0),MATCH(C11,'2011-asu'!$9:$9,0))))</f>
        <v>12.61</v>
      </c>
    </row>
    <row r="12" spans="1:5" x14ac:dyDescent="0.25">
      <c r="A12" s="30">
        <f t="shared" si="0"/>
        <v>92</v>
      </c>
      <c r="B12" s="30" t="str">
        <f>IF(A12="","",+INDEX('2011-asu'!$9:$9,1,$A12-1))</f>
        <v>2022-01-15-to-2022-04-14-pe-05</v>
      </c>
      <c r="C12" s="30" t="str">
        <f>IF(A12="","",+INDEX('2011-asu'!$9:$9,1,$A12))</f>
        <v>2022-01-15-to-2022-04-14-up-05</v>
      </c>
      <c r="D12" s="30">
        <f>IF(A12="","",+IF((INDEX('2011-asu'!$A$1:HO34,MATCH('B-'!$C$1,'2011-asu'!$B:$B,0),MATCH(B12,'2011-asu'!$9:$9,0)))=0,"",(INDEX('2011-asu'!$A$1:HO34,MATCH('B-'!$C$1,'2011-asu'!$B:$B,0),MATCH(B12,'2011-asu'!$9:$9,0)))))</f>
        <v>222</v>
      </c>
      <c r="E12" s="30">
        <f>IF(A12="","",IF(INDEX('2011-asu'!$A$1:HP34,MATCH('B-'!$C$1,'2011-asu'!$B:$B,0),MATCH(C12,'2011-asu'!$9:$9,0))=0,"",+INDEX('2011-asu'!$A$1:HP34,MATCH('B-'!$C$1,'2011-asu'!$B:$B,0),MATCH(C12,'2011-asu'!$9:$9,0))))</f>
        <v>12.67</v>
      </c>
    </row>
    <row r="13" spans="1:5" x14ac:dyDescent="0.25">
      <c r="A13" s="30">
        <f t="shared" si="0"/>
        <v>90</v>
      </c>
      <c r="B13" s="30" t="str">
        <f>IF(A13="","",+INDEX('2011-asu'!$9:$9,1,$A13-1))</f>
        <v>2021-10-15-to-2022-01-14-pe-05</v>
      </c>
      <c r="C13" s="30" t="str">
        <f>IF(A13="","",+INDEX('2011-asu'!$9:$9,1,$A13))</f>
        <v>2021-10-15-to-2022-01-14-up-05</v>
      </c>
      <c r="D13" s="30">
        <f>IF(A13="","",+IF((INDEX('2011-asu'!$A$1:HO35,MATCH('B-'!$C$1,'2011-asu'!$B:$B,0),MATCH(B13,'2011-asu'!$9:$9,0)))=0,"",(INDEX('2011-asu'!$A$1:HO35,MATCH('B-'!$C$1,'2011-asu'!$B:$B,0),MATCH(B13,'2011-asu'!$9:$9,0)))))</f>
        <v>221</v>
      </c>
      <c r="E13" s="30">
        <f>IF(A13="","",IF(INDEX('2011-asu'!$A$1:HP35,MATCH('B-'!$C$1,'2011-asu'!$B:$B,0),MATCH(C13,'2011-asu'!$9:$9,0))=0,"",+INDEX('2011-asu'!$A$1:HP35,MATCH('B-'!$C$1,'2011-asu'!$B:$B,0),MATCH(C13,'2011-asu'!$9:$9,0))))</f>
        <v>12.61</v>
      </c>
    </row>
    <row r="14" spans="1:5" x14ac:dyDescent="0.25">
      <c r="A14" s="30">
        <f t="shared" si="0"/>
        <v>88</v>
      </c>
      <c r="B14" s="30" t="str">
        <f>IF(A14="","",+INDEX('2011-asu'!$9:$9,1,$A14-1))</f>
        <v>2021-07-15-to-2021-10-14-pe-05</v>
      </c>
      <c r="C14" s="30" t="str">
        <f>IF(A14="","",+INDEX('2011-asu'!$9:$9,1,$A14))</f>
        <v>2021-07-15-to-2021-10-14-up-05</v>
      </c>
      <c r="D14" s="30">
        <f>IF(A14="","",+IF((INDEX('2011-asu'!$A$1:HO36,MATCH('B-'!$C$1,'2011-asu'!$B:$B,0),MATCH(B14,'2011-asu'!$9:$9,0)))=0,"",(INDEX('2011-asu'!$A$1:HO36,MATCH('B-'!$C$1,'2011-asu'!$B:$B,0),MATCH(B14,'2011-asu'!$9:$9,0)))))</f>
        <v>217</v>
      </c>
      <c r="E14" s="30">
        <f>IF(A14="","",IF(INDEX('2011-asu'!$A$1:HP36,MATCH('B-'!$C$1,'2011-asu'!$B:$B,0),MATCH(C14,'2011-asu'!$9:$9,0))=0,"",+INDEX('2011-asu'!$A$1:HP36,MATCH('B-'!$C$1,'2011-asu'!$B:$B,0),MATCH(C14,'2011-asu'!$9:$9,0))))</f>
        <v>12.38</v>
      </c>
    </row>
    <row r="15" spans="1:5" x14ac:dyDescent="0.25">
      <c r="A15" s="30">
        <f t="shared" si="0"/>
        <v>86</v>
      </c>
      <c r="B15" s="30" t="str">
        <f>IF(A15="","",+INDEX('2011-asu'!$9:$9,1,$A15-1))</f>
        <v>2021-04-15-to-2021-07-14-pe-05</v>
      </c>
      <c r="C15" s="30" t="str">
        <f>IF(A15="","",+INDEX('2011-asu'!$9:$9,1,$A15))</f>
        <v>2021-04-15-to-2021-07-14-up-05</v>
      </c>
      <c r="D15" s="30">
        <f>IF(A15="","",+IF((INDEX('2011-asu'!$A$1:HO37,MATCH('B-'!$C$1,'2011-asu'!$B:$B,0),MATCH(B15,'2011-asu'!$9:$9,0)))=0,"",(INDEX('2011-asu'!$A$1:HO37,MATCH('B-'!$C$1,'2011-asu'!$B:$B,0),MATCH(B15,'2011-asu'!$9:$9,0)))))</f>
        <v>223</v>
      </c>
      <c r="E15" s="30">
        <f>IF(A15="","",IF(INDEX('2011-asu'!$A$1:HP37,MATCH('B-'!$C$1,'2011-asu'!$B:$B,0),MATCH(C15,'2011-asu'!$9:$9,0))=0,"",+INDEX('2011-asu'!$A$1:HP37,MATCH('B-'!$C$1,'2011-asu'!$B:$B,0),MATCH(C15,'2011-asu'!$9:$9,0))))</f>
        <v>12.73</v>
      </c>
    </row>
    <row r="16" spans="1:5" x14ac:dyDescent="0.25">
      <c r="A16" s="30">
        <f t="shared" si="0"/>
        <v>84</v>
      </c>
      <c r="B16" s="30" t="str">
        <f>IF(A16="","",+INDEX('2011-asu'!$9:$9,1,$A16-1))</f>
        <v>2021-01-15-to-2021-04-14-pe-05</v>
      </c>
      <c r="C16" s="30" t="str">
        <f>IF(A16="","",+INDEX('2011-asu'!$9:$9,1,$A16))</f>
        <v>2021-01-15-to-2021-04-14-up-05</v>
      </c>
      <c r="D16" s="30">
        <f>IF(A16="","",+IF((INDEX('2011-asu'!$A$1:HO38,MATCH('B-'!$C$1,'2011-asu'!$B:$B,0),MATCH(B16,'2011-asu'!$9:$9,0)))=0,"",(INDEX('2011-asu'!$A$1:HO38,MATCH('B-'!$C$1,'2011-asu'!$B:$B,0),MATCH(B16,'2011-asu'!$9:$9,0)))))</f>
        <v>237</v>
      </c>
      <c r="E16" s="30">
        <f>IF(A16="","",IF(INDEX('2011-asu'!$A$1:HP38,MATCH('B-'!$C$1,'2011-asu'!$B:$B,0),MATCH(C16,'2011-asu'!$9:$9,0))=0,"",+INDEX('2011-asu'!$A$1:HP38,MATCH('B-'!$C$1,'2011-asu'!$B:$B,0),MATCH(C16,'2011-asu'!$9:$9,0))))</f>
        <v>13.56</v>
      </c>
    </row>
    <row r="17" spans="1:5" x14ac:dyDescent="0.25">
      <c r="A17" s="30">
        <f t="shared" si="0"/>
        <v>82</v>
      </c>
      <c r="B17" s="30" t="str">
        <f>IF(A17="","",+INDEX('2011-asu'!$9:$9,1,$A17-1))</f>
        <v>2020-10-15-to-2021-01-14-pe-05</v>
      </c>
      <c r="C17" s="30" t="str">
        <f>IF(A17="","",+INDEX('2011-asu'!$9:$9,1,$A17))</f>
        <v>2020-10-15-to-2021-01-14-up-05</v>
      </c>
      <c r="D17" s="30">
        <f>IF(A17="","",+IF((INDEX('2011-asu'!$A$1:HO39,MATCH('B-'!$C$1,'2011-asu'!$B:$B,0),MATCH(B17,'2011-asu'!$9:$9,0)))=0,"",(INDEX('2011-asu'!$A$1:HO39,MATCH('B-'!$C$1,'2011-asu'!$B:$B,0),MATCH(B17,'2011-asu'!$9:$9,0)))))</f>
        <v>255</v>
      </c>
      <c r="E17" s="30">
        <f>IF(A17="","",IF(INDEX('2011-asu'!$A$1:HP39,MATCH('B-'!$C$1,'2011-asu'!$B:$B,0),MATCH(C17,'2011-asu'!$9:$9,0))=0,"",+INDEX('2011-asu'!$A$1:HP39,MATCH('B-'!$C$1,'2011-asu'!$B:$B,0),MATCH(C17,'2011-asu'!$9:$9,0))))</f>
        <v>14.63</v>
      </c>
    </row>
    <row r="18" spans="1:5" x14ac:dyDescent="0.25">
      <c r="A18" s="30">
        <f t="shared" si="0"/>
        <v>80</v>
      </c>
      <c r="B18" s="30" t="str">
        <f>IF(A18="","",+INDEX('2011-asu'!$9:$9,1,$A18-1))</f>
        <v>2020-07-15-to-2020-10-14-pe-05</v>
      </c>
      <c r="C18" s="30" t="str">
        <f>IF(A18="","",+INDEX('2011-asu'!$9:$9,1,$A18))</f>
        <v>2020-07-15-to-2020-10-14-up-05</v>
      </c>
      <c r="D18" s="30">
        <f>IF(A18="","",+IF((INDEX('2011-asu'!$A$1:HO40,MATCH('B-'!$C$1,'2011-asu'!$B:$B,0),MATCH(B18,'2011-asu'!$9:$9,0)))=0,"",(INDEX('2011-asu'!$A$1:HO40,MATCH('B-'!$C$1,'2011-asu'!$B:$B,0),MATCH(B18,'2011-asu'!$9:$9,0)))))</f>
        <v>260</v>
      </c>
      <c r="E18" s="30">
        <f>IF(A18="","",IF(INDEX('2011-asu'!$A$1:HP40,MATCH('B-'!$C$1,'2011-asu'!$B:$B,0),MATCH(C18,'2011-asu'!$9:$9,0))=0,"",+INDEX('2011-asu'!$A$1:HP40,MATCH('B-'!$C$1,'2011-asu'!$B:$B,0),MATCH(C18,'2011-asu'!$9:$9,0))))</f>
        <v>14.92</v>
      </c>
    </row>
    <row r="19" spans="1:5" x14ac:dyDescent="0.25">
      <c r="A19" s="30">
        <f t="shared" si="0"/>
        <v>78</v>
      </c>
      <c r="B19" s="30" t="str">
        <f>IF(A19="","",+INDEX('2011-asu'!$9:$9,1,$A19-1))</f>
        <v>2020-04-15-to-2020-07-14-pe-05</v>
      </c>
      <c r="C19" s="30" t="str">
        <f>IF(A19="","",+INDEX('2011-asu'!$9:$9,1,$A19))</f>
        <v>2020-04-15-to-2020-07-14-up-05</v>
      </c>
      <c r="D19" s="30">
        <f>IF(A19="","",+IF((INDEX('2011-asu'!$A$1:HO41,MATCH('B-'!$C$1,'2011-asu'!$B:$B,0),MATCH(B19,'2011-asu'!$9:$9,0)))=0,"",(INDEX('2011-asu'!$A$1:HO41,MATCH('B-'!$C$1,'2011-asu'!$B:$B,0),MATCH(B19,'2011-asu'!$9:$9,0)))))</f>
        <v>236</v>
      </c>
      <c r="E19" s="30">
        <f>IF(A19="","",IF(INDEX('2011-asu'!$A$1:HP41,MATCH('B-'!$C$1,'2011-asu'!$B:$B,0),MATCH(C19,'2011-asu'!$9:$9,0))=0,"",+INDEX('2011-asu'!$A$1:HP41,MATCH('B-'!$C$1,'2011-asu'!$B:$B,0),MATCH(C19,'2011-asu'!$9:$9,0))))</f>
        <v>13.5</v>
      </c>
    </row>
    <row r="20" spans="1:5" x14ac:dyDescent="0.25">
      <c r="A20" s="30">
        <f t="shared" si="0"/>
        <v>76</v>
      </c>
      <c r="B20" s="30" t="str">
        <f>IF(A20="","",+INDEX('2011-asu'!$9:$9,1,$A20-1))</f>
        <v>2020-01-15-to-2020-04-14-pe-05</v>
      </c>
      <c r="C20" s="30" t="str">
        <f>IF(A20="","",+INDEX('2011-asu'!$9:$9,1,$A20))</f>
        <v>2020-01-15-to-2020-04-14-up-05</v>
      </c>
      <c r="D20" s="30">
        <f>IF(A20="","",+IF((INDEX('2011-asu'!$A$1:HO42,MATCH('B-'!$C$1,'2011-asu'!$B:$B,0),MATCH(B20,'2011-asu'!$9:$9,0)))=0,"",(INDEX('2011-asu'!$A$1:HO42,MATCH('B-'!$C$1,'2011-asu'!$B:$B,0),MATCH(B20,'2011-asu'!$9:$9,0)))))</f>
        <v>226</v>
      </c>
      <c r="E20" s="30">
        <f>IF(A20="","",IF(INDEX('2011-asu'!$A$1:HP42,MATCH('B-'!$C$1,'2011-asu'!$B:$B,0),MATCH(C20,'2011-asu'!$9:$9,0))=0,"",+INDEX('2011-asu'!$A$1:HP42,MATCH('B-'!$C$1,'2011-asu'!$B:$B,0),MATCH(C20,'2011-asu'!$9:$9,0))))</f>
        <v>12.91</v>
      </c>
    </row>
    <row r="21" spans="1:5" x14ac:dyDescent="0.25">
      <c r="A21" s="30">
        <f t="shared" si="0"/>
        <v>74</v>
      </c>
      <c r="B21" s="30" t="str">
        <f>IF(A21="","",+INDEX('2011-asu'!$9:$9,1,$A21-1))</f>
        <v>2019-10-15-to-2020-01-14-pe-05</v>
      </c>
      <c r="C21" s="30" t="str">
        <f>IF(A21="","",+INDEX('2011-asu'!$9:$9,1,$A21))</f>
        <v>2019-10-15-to-2020-01-14-up-05</v>
      </c>
      <c r="D21" s="30">
        <f>IF(A21="","",+IF((INDEX('2011-asu'!$A$1:HO43,MATCH('B-'!$C$1,'2011-asu'!$B:$B,0),MATCH(B21,'2011-asu'!$9:$9,0)))=0,"",(INDEX('2011-asu'!$A$1:HO43,MATCH('B-'!$C$1,'2011-asu'!$B:$B,0),MATCH(B21,'2011-asu'!$9:$9,0)))))</f>
        <v>224</v>
      </c>
      <c r="E21" s="30">
        <f>IF(A21="","",IF(INDEX('2011-asu'!$A$1:HP43,MATCH('B-'!$C$1,'2011-asu'!$B:$B,0),MATCH(C21,'2011-asu'!$9:$9,0))=0,"",+INDEX('2011-asu'!$A$1:HP43,MATCH('B-'!$C$1,'2011-asu'!$B:$B,0),MATCH(C21,'2011-asu'!$9:$9,0))))</f>
        <v>12.79</v>
      </c>
    </row>
    <row r="22" spans="1:5" x14ac:dyDescent="0.25">
      <c r="A22" s="30">
        <f t="shared" si="0"/>
        <v>72</v>
      </c>
      <c r="B22" s="30" t="str">
        <f>IF(A22="","",+INDEX('2011-asu'!$9:$9,1,$A22-1))</f>
        <v>2019-07-15-to-2019-10-14-pe-05</v>
      </c>
      <c r="C22" s="30" t="str">
        <f>IF(A22="","",+INDEX('2011-asu'!$9:$9,1,$A22))</f>
        <v>2019-07-15-to-2019-10-14-up-05</v>
      </c>
      <c r="D22" s="30">
        <f>IF(A22="","",+IF((INDEX('2011-asu'!$A$1:HO44,MATCH('B-'!$C$1,'2011-asu'!$B:$B,0),MATCH(B22,'2011-asu'!$9:$9,0)))=0,"",(INDEX('2011-asu'!$A$1:HO44,MATCH('B-'!$C$1,'2011-asu'!$B:$B,0),MATCH(B22,'2011-asu'!$9:$9,0)))))</f>
        <v>228</v>
      </c>
      <c r="E22" s="30">
        <f>IF(A22="","",IF(INDEX('2011-asu'!$A$1:HP44,MATCH('B-'!$C$1,'2011-asu'!$B:$B,0),MATCH(C22,'2011-asu'!$9:$9,0))=0,"",+INDEX('2011-asu'!$A$1:HP44,MATCH('B-'!$C$1,'2011-asu'!$B:$B,0),MATCH(C22,'2011-asu'!$9:$9,0))))</f>
        <v>13.02</v>
      </c>
    </row>
    <row r="23" spans="1:5" x14ac:dyDescent="0.25">
      <c r="A23" s="30">
        <f t="shared" si="0"/>
        <v>70</v>
      </c>
      <c r="B23" s="30" t="str">
        <f>IF(A23="","",+INDEX('2011-asu'!$9:$9,1,$A23-1))</f>
        <v>2019-04-15-to-2019-07-14-pe-05</v>
      </c>
      <c r="C23" s="30" t="str">
        <f>IF(A23="","",+INDEX('2011-asu'!$9:$9,1,$A23))</f>
        <v>2019-04-15-to-2019-07-14-up-05</v>
      </c>
      <c r="D23" s="30">
        <f>IF(A23="","",+IF((INDEX('2011-asu'!$A$1:HO45,MATCH('B-'!$C$1,'2011-asu'!$B:$B,0),MATCH(B23,'2011-asu'!$9:$9,0)))=0,"",(INDEX('2011-asu'!$A$1:HO45,MATCH('B-'!$C$1,'2011-asu'!$B:$B,0),MATCH(B23,'2011-asu'!$9:$9,0)))))</f>
        <v>225</v>
      </c>
      <c r="E23" s="30">
        <f>IF(A23="","",IF(INDEX('2011-asu'!$A$1:HP45,MATCH('B-'!$C$1,'2011-asu'!$B:$B,0),MATCH(C23,'2011-asu'!$9:$9,0))=0,"",+INDEX('2011-asu'!$A$1:HP45,MATCH('B-'!$C$1,'2011-asu'!$B:$B,0),MATCH(C23,'2011-asu'!$9:$9,0))))</f>
        <v>12.85</v>
      </c>
    </row>
    <row r="24" spans="1:5" x14ac:dyDescent="0.25">
      <c r="A24" s="30">
        <f t="shared" si="0"/>
        <v>68</v>
      </c>
      <c r="B24" s="30" t="str">
        <f>IF(A24="","",+INDEX('2011-asu'!$9:$9,1,$A24-1))</f>
        <v>2019-01-15-to-2019-04-14-pe-05</v>
      </c>
      <c r="C24" s="30" t="str">
        <f>IF(A24="","",+INDEX('2011-asu'!$9:$9,1,$A24))</f>
        <v>2019-01-15-to-2019-04-14-up-05</v>
      </c>
      <c r="D24" s="30">
        <f>IF(A24="","",+IF((INDEX('2011-asu'!$A$1:HO46,MATCH('B-'!$C$1,'2011-asu'!$B:$B,0),MATCH(B24,'2011-asu'!$9:$9,0)))=0,"",(INDEX('2011-asu'!$A$1:HO46,MATCH('B-'!$C$1,'2011-asu'!$B:$B,0),MATCH(B24,'2011-asu'!$9:$9,0)))))</f>
        <v>207</v>
      </c>
      <c r="E24" s="30">
        <f>IF(A24="","",IF(INDEX('2011-asu'!$A$1:HP46,MATCH('B-'!$C$1,'2011-asu'!$B:$B,0),MATCH(C24,'2011-asu'!$9:$9,0))=0,"",+INDEX('2011-asu'!$A$1:HP46,MATCH('B-'!$C$1,'2011-asu'!$B:$B,0),MATCH(C24,'2011-asu'!$9:$9,0))))</f>
        <v>11.79</v>
      </c>
    </row>
    <row r="25" spans="1:5" x14ac:dyDescent="0.25">
      <c r="A25" s="30">
        <f t="shared" si="0"/>
        <v>66</v>
      </c>
      <c r="B25" s="30" t="str">
        <f>IF(A25="","",+INDEX('2011-asu'!$9:$9,1,$A25-1))</f>
        <v>2018-10-15-to-2019-01-14-pe-05</v>
      </c>
      <c r="C25" s="30" t="str">
        <f>IF(A25="","",+INDEX('2011-asu'!$9:$9,1,$A25))</f>
        <v>2018-10-15-to-2019-01-14-up-05</v>
      </c>
      <c r="D25" s="30">
        <f>IF(A25="","",+IF((INDEX('2011-asu'!$A$1:HO47,MATCH('B-'!$C$1,'2011-asu'!$B:$B,0),MATCH(B25,'2011-asu'!$9:$9,0)))=0,"",(INDEX('2011-asu'!$A$1:HO47,MATCH('B-'!$C$1,'2011-asu'!$B:$B,0),MATCH(B25,'2011-asu'!$9:$9,0)))))</f>
        <v>194</v>
      </c>
      <c r="E25" s="30">
        <f>IF(A25="","",IF(INDEX('2011-asu'!$A$1:HP47,MATCH('B-'!$C$1,'2011-asu'!$B:$B,0),MATCH(C25,'2011-asu'!$9:$9,0))=0,"",+INDEX('2011-asu'!$A$1:HP47,MATCH('B-'!$C$1,'2011-asu'!$B:$B,0),MATCH(C25,'2011-asu'!$9:$9,0))))</f>
        <v>11.03</v>
      </c>
    </row>
    <row r="26" spans="1:5" x14ac:dyDescent="0.25">
      <c r="A26" s="30">
        <f t="shared" si="0"/>
        <v>64</v>
      </c>
      <c r="B26" s="30" t="str">
        <f>IF(A26="","",+INDEX('2011-asu'!$9:$9,1,$A26-1))</f>
        <v>2018-07-15-to-2018-10-14-pe-05</v>
      </c>
      <c r="C26" s="30" t="str">
        <f>IF(A26="","",+INDEX('2011-asu'!$9:$9,1,$A26))</f>
        <v>2018-07-15-to-2018-10-14-up-05</v>
      </c>
      <c r="D26" s="30">
        <f>IF(A26="","",+IF((INDEX('2011-asu'!$A$1:HO48,MATCH('B-'!$C$1,'2011-asu'!$B:$B,0),MATCH(B26,'2011-asu'!$9:$9,0)))=0,"",(INDEX('2011-asu'!$A$1:HO48,MATCH('B-'!$C$1,'2011-asu'!$B:$B,0),MATCH(B26,'2011-asu'!$9:$9,0)))))</f>
        <v>185</v>
      </c>
      <c r="E26" s="30">
        <f>IF(A26="","",IF(INDEX('2011-asu'!$A$1:HP48,MATCH('B-'!$C$1,'2011-asu'!$B:$B,0),MATCH(C26,'2011-asu'!$9:$9,0))=0,"",+INDEX('2011-asu'!$A$1:HP48,MATCH('B-'!$C$1,'2011-asu'!$B:$B,0),MATCH(C26,'2011-asu'!$9:$9,0))))</f>
        <v>10.5</v>
      </c>
    </row>
    <row r="27" spans="1:5" x14ac:dyDescent="0.25">
      <c r="A27" s="30">
        <f t="shared" si="0"/>
        <v>62</v>
      </c>
      <c r="B27" s="30" t="str">
        <f>IF(A27="","",+INDEX('2011-asu'!$9:$9,1,$A27-1))</f>
        <v>2018-04-15-to-2018-07-14-pe-05</v>
      </c>
      <c r="C27" s="30" t="str">
        <f>IF(A27="","",+INDEX('2011-asu'!$9:$9,1,$A27))</f>
        <v>2018-04-15-to-2018-07-14-up-05</v>
      </c>
      <c r="D27" s="30">
        <f>IF(A27="","",+IF((INDEX('2011-asu'!$A$1:HO49,MATCH('B-'!$C$1,'2011-asu'!$B:$B,0),MATCH(B27,'2011-asu'!$9:$9,0)))=0,"",(INDEX('2011-asu'!$A$1:HO49,MATCH('B-'!$C$1,'2011-asu'!$B:$B,0),MATCH(B27,'2011-asu'!$9:$9,0)))))</f>
        <v>182</v>
      </c>
      <c r="E27" s="30">
        <f>IF(A27="","",IF(INDEX('2011-asu'!$A$1:HP49,MATCH('B-'!$C$1,'2011-asu'!$B:$B,0),MATCH(C27,'2011-asu'!$9:$9,0))=0,"",+INDEX('2011-asu'!$A$1:HP49,MATCH('B-'!$C$1,'2011-asu'!$B:$B,0),MATCH(C27,'2011-asu'!$9:$9,0))))</f>
        <v>10.33</v>
      </c>
    </row>
    <row r="28" spans="1:5" x14ac:dyDescent="0.25">
      <c r="A28" s="30">
        <f t="shared" si="0"/>
        <v>60</v>
      </c>
      <c r="B28" s="30" t="str">
        <f>IF(A28="","",+INDEX('2011-asu'!$9:$9,1,$A28-1))</f>
        <v>2018-01-15-to-2018-04-14-pe-05</v>
      </c>
      <c r="C28" s="30" t="str">
        <f>IF(A28="","",+INDEX('2011-asu'!$9:$9,1,$A28))</f>
        <v>2018-01-15-to-2018-04-14-up-05</v>
      </c>
      <c r="D28" s="30">
        <f>IF(A28="","",+IF((INDEX('2011-asu'!$A$1:HO50,MATCH('B-'!$C$1,'2011-asu'!$B:$B,0),MATCH(B28,'2011-asu'!$9:$9,0)))=0,"",(INDEX('2011-asu'!$A$1:HO50,MATCH('B-'!$C$1,'2011-asu'!$B:$B,0),MATCH(B28,'2011-asu'!$9:$9,0)))))</f>
        <v>186</v>
      </c>
      <c r="E28" s="30">
        <f>IF(A28="","",IF(INDEX('2011-asu'!$A$1:HP50,MATCH('B-'!$C$1,'2011-asu'!$B:$B,0),MATCH(C28,'2011-asu'!$9:$9,0))=0,"",+INDEX('2011-asu'!$A$1:HP50,MATCH('B-'!$C$1,'2011-asu'!$B:$B,0),MATCH(C28,'2011-asu'!$9:$9,0))))</f>
        <v>10.56</v>
      </c>
    </row>
    <row r="29" spans="1:5" x14ac:dyDescent="0.25">
      <c r="A29" s="30">
        <f t="shared" si="0"/>
        <v>58</v>
      </c>
      <c r="B29" s="30" t="str">
        <f>IF(A29="","",+INDEX('2011-asu'!$9:$9,1,$A29-1))</f>
        <v>2017-10-15-to-2018-01-14-pe-05</v>
      </c>
      <c r="C29" s="30" t="str">
        <f>IF(A29="","",+INDEX('2011-asu'!$9:$9,1,$A29))</f>
        <v>2017-10-15-to-2018-01-14-up-05</v>
      </c>
      <c r="D29" s="30">
        <f>IF(A29="","",+IF((INDEX('2011-asu'!$A$1:HO51,MATCH('B-'!$C$1,'2011-asu'!$B:$B,0),MATCH(B29,'2011-asu'!$9:$9,0)))=0,"",(INDEX('2011-asu'!$A$1:HO51,MATCH('B-'!$C$1,'2011-asu'!$B:$B,0),MATCH(B29,'2011-asu'!$9:$9,0)))))</f>
        <v>190</v>
      </c>
      <c r="E29" s="30">
        <f>IF(A29="","",IF(INDEX('2011-asu'!$A$1:HP51,MATCH('B-'!$C$1,'2011-asu'!$B:$B,0),MATCH(C29,'2011-asu'!$9:$9,0))=0,"",+INDEX('2011-asu'!$A$1:HP51,MATCH('B-'!$C$1,'2011-asu'!$B:$B,0),MATCH(C29,'2011-asu'!$9:$9,0))))</f>
        <v>10.79</v>
      </c>
    </row>
    <row r="30" spans="1:5" x14ac:dyDescent="0.25">
      <c r="A30" s="30">
        <f t="shared" si="0"/>
        <v>56</v>
      </c>
      <c r="B30" s="30" t="str">
        <f>IF(A30="","",+INDEX('2011-asu'!$9:$9,1,$A30-1))</f>
        <v>2017-07-15-to-2017-10-14-pe-05</v>
      </c>
      <c r="C30" s="30" t="str">
        <f>IF(A30="","",+INDEX('2011-asu'!$9:$9,1,$A30))</f>
        <v>2017-07-15-to-2017-10-14-up-05</v>
      </c>
      <c r="D30" s="30">
        <f>IF(A30="","",+IF((INDEX('2011-asu'!$A$1:HO52,MATCH('B-'!$C$1,'2011-asu'!$B:$B,0),MATCH(B30,'2011-asu'!$9:$9,0)))=0,"",(INDEX('2011-asu'!$A$1:HO52,MATCH('B-'!$C$1,'2011-asu'!$B:$B,0),MATCH(B30,'2011-asu'!$9:$9,0)))))</f>
        <v>185</v>
      </c>
      <c r="E30" s="30">
        <f>IF(A30="","",IF(INDEX('2011-asu'!$A$1:HP52,MATCH('B-'!$C$1,'2011-asu'!$B:$B,0),MATCH(C30,'2011-asu'!$9:$9,0))=0,"",+INDEX('2011-asu'!$A$1:HP52,MATCH('B-'!$C$1,'2011-asu'!$B:$B,0),MATCH(C30,'2011-asu'!$9:$9,0))))</f>
        <v>10.5</v>
      </c>
    </row>
    <row r="31" spans="1:5" x14ac:dyDescent="0.25">
      <c r="A31" s="30">
        <f t="shared" si="0"/>
        <v>54</v>
      </c>
      <c r="B31" s="30" t="str">
        <f>IF(A31="","",+INDEX('2011-asu'!$9:$9,1,$A31-1))</f>
        <v>2017-04-15-to-2017-07-14-pe-05</v>
      </c>
      <c r="C31" s="30" t="str">
        <f>IF(A31="","",+INDEX('2011-asu'!$9:$9,1,$A31))</f>
        <v>2017-04-15-to-2017-07-14-up-05</v>
      </c>
      <c r="D31" s="30">
        <f>IF(A31="","",+IF((INDEX('2011-asu'!$A$1:HO53,MATCH('B-'!$C$1,'2011-asu'!$B:$B,0),MATCH(B31,'2011-asu'!$9:$9,0)))=0,"",(INDEX('2011-asu'!$A$1:HO53,MATCH('B-'!$C$1,'2011-asu'!$B:$B,0),MATCH(B31,'2011-asu'!$9:$9,0)))))</f>
        <v>168</v>
      </c>
      <c r="E31" s="30">
        <f>IF(A31="","",IF(INDEX('2011-asu'!$A$1:HP53,MATCH('B-'!$C$1,'2011-asu'!$B:$B,0),MATCH(C31,'2011-asu'!$9:$9,0))=0,"",+INDEX('2011-asu'!$A$1:HP53,MATCH('B-'!$C$1,'2011-asu'!$B:$B,0),MATCH(C31,'2011-asu'!$9:$9,0))))</f>
        <v>9.51</v>
      </c>
    </row>
    <row r="32" spans="1:5" x14ac:dyDescent="0.25">
      <c r="A32" s="30">
        <f t="shared" si="0"/>
        <v>52</v>
      </c>
      <c r="B32" s="30" t="str">
        <f>IF(A32="","",+INDEX('2011-asu'!$9:$9,1,$A32-1))</f>
        <v>2017-01-15-to-2017-04-14-pe-05</v>
      </c>
      <c r="C32" s="30" t="str">
        <f>IF(A32="","",+INDEX('2011-asu'!$9:$9,1,$A32))</f>
        <v>2017-01-15-to-2017-04-14-up-05</v>
      </c>
      <c r="D32" s="30">
        <f>IF(A32="","",+IF((INDEX('2011-asu'!$A$1:HO54,MATCH('B-'!$C$1,'2011-asu'!$B:$B,0),MATCH(B32,'2011-asu'!$9:$9,0)))=0,"",(INDEX('2011-asu'!$A$1:HO54,MATCH('B-'!$C$1,'2011-asu'!$B:$B,0),MATCH(B32,'2011-asu'!$9:$9,0)))))</f>
        <v>202</v>
      </c>
      <c r="E32" s="30">
        <f>IF(A32="","",IF(INDEX('2011-asu'!$A$1:HP54,MATCH('B-'!$C$1,'2011-asu'!$B:$B,0),MATCH(C32,'2011-asu'!$9:$9,0))=0,"",+INDEX('2011-asu'!$A$1:HP54,MATCH('B-'!$C$1,'2011-asu'!$B:$B,0),MATCH(C32,'2011-asu'!$9:$9,0))))</f>
        <v>11.49</v>
      </c>
    </row>
    <row r="33" spans="1:5" x14ac:dyDescent="0.25">
      <c r="A33" s="30">
        <f t="shared" si="0"/>
        <v>50</v>
      </c>
      <c r="B33" s="30" t="str">
        <f>IF(A33="","",+INDEX('2011-asu'!$9:$9,1,$A33-1))</f>
        <v>2016-10-15-to-2017-01-14-pe-05</v>
      </c>
      <c r="C33" s="30" t="str">
        <f>IF(A33="","",+INDEX('2011-asu'!$9:$9,1,$A33))</f>
        <v>2016-10-15-to-2017-01-14-up-05</v>
      </c>
      <c r="D33" s="30">
        <f>IF(A33="","",+IF((INDEX('2011-asu'!$A$1:HO55,MATCH('B-'!$C$1,'2011-asu'!$B:$B,0),MATCH(B33,'2011-asu'!$9:$9,0)))=0,"",(INDEX('2011-asu'!$A$1:HO55,MATCH('B-'!$C$1,'2011-asu'!$B:$B,0),MATCH(B33,'2011-asu'!$9:$9,0)))))</f>
        <v>215</v>
      </c>
      <c r="E33" s="30">
        <f>IF(A33="","",IF(INDEX('2011-asu'!$A$1:HP55,MATCH('B-'!$C$1,'2011-asu'!$B:$B,0),MATCH(C33,'2011-asu'!$9:$9,0))=0,"",+INDEX('2011-asu'!$A$1:HP55,MATCH('B-'!$C$1,'2011-asu'!$B:$B,0),MATCH(C33,'2011-asu'!$9:$9,0))))</f>
        <v>12.26</v>
      </c>
    </row>
    <row r="34" spans="1:5" x14ac:dyDescent="0.25">
      <c r="A34" s="30">
        <f t="shared" si="0"/>
        <v>48</v>
      </c>
      <c r="B34" s="30" t="str">
        <f>IF(A34="","",+INDEX('2011-asu'!$9:$9,1,$A34-1))</f>
        <v>2016-07-15-to-2016-10-14-pe-05</v>
      </c>
      <c r="C34" s="30" t="str">
        <f>IF(A34="","",+INDEX('2011-asu'!$9:$9,1,$A34))</f>
        <v>2016-07-15-to-2016-10-14-up-05</v>
      </c>
      <c r="D34" s="30">
        <f>IF(A34="","",+IF((INDEX('2011-asu'!$A$1:HO56,MATCH('B-'!$C$1,'2011-asu'!$B:$B,0),MATCH(B34,'2011-asu'!$9:$9,0)))=0,"",(INDEX('2011-asu'!$A$1:HO56,MATCH('B-'!$C$1,'2011-asu'!$B:$B,0),MATCH(B34,'2011-asu'!$9:$9,0)))))</f>
        <v>228</v>
      </c>
      <c r="E34" s="30">
        <f>IF(A34="","",IF(INDEX('2011-asu'!$A$1:HP56,MATCH('B-'!$C$1,'2011-asu'!$B:$B,0),MATCH(C34,'2011-asu'!$9:$9,0))=0,"",+INDEX('2011-asu'!$A$1:HP56,MATCH('B-'!$C$1,'2011-asu'!$B:$B,0),MATCH(C34,'2011-asu'!$9:$9,0))))</f>
        <v>13.02</v>
      </c>
    </row>
    <row r="35" spans="1:5" x14ac:dyDescent="0.25">
      <c r="A35" s="30">
        <f t="shared" si="0"/>
        <v>46</v>
      </c>
      <c r="B35" s="30" t="str">
        <f>IF(A35="","",+INDEX('2011-asu'!$9:$9,1,$A35-1))</f>
        <v>2016-04-15-to-2016-07-14-pe-05</v>
      </c>
      <c r="C35" s="30" t="str">
        <f>IF(A35="","",+INDEX('2011-asu'!$9:$9,1,$A35))</f>
        <v>2016-04-15-to-2016-07-14-up-05</v>
      </c>
      <c r="D35" s="30">
        <f>IF(A35="","",+IF((INDEX('2011-asu'!$A$1:HO57,MATCH('B-'!$C$1,'2011-asu'!$B:$B,0),MATCH(B35,'2011-asu'!$9:$9,0)))=0,"",(INDEX('2011-asu'!$A$1:HO57,MATCH('B-'!$C$1,'2011-asu'!$B:$B,0),MATCH(B35,'2011-asu'!$9:$9,0)))))</f>
        <v>247</v>
      </c>
      <c r="E35" s="30">
        <f>IF(A35="","",IF(INDEX('2011-asu'!$A$1:HP57,MATCH('B-'!$C$1,'2011-asu'!$B:$B,0),MATCH(C35,'2011-asu'!$9:$9,0))=0,"",+INDEX('2011-asu'!$A$1:HP57,MATCH('B-'!$C$1,'2011-asu'!$B:$B,0),MATCH(C35,'2011-asu'!$9:$9,0))))</f>
        <v>14.15</v>
      </c>
    </row>
    <row r="36" spans="1:5" x14ac:dyDescent="0.25">
      <c r="A36" s="30">
        <f t="shared" si="0"/>
        <v>44</v>
      </c>
      <c r="B36" s="30" t="str">
        <f>IF(A36="","",+INDEX('2011-asu'!$9:$9,1,$A36-1))</f>
        <v>2016-01-15-to-2016-04-14-pe-05</v>
      </c>
      <c r="C36" s="30" t="str">
        <f>IF(A36="","",+INDEX('2011-asu'!$9:$9,1,$A36))</f>
        <v>2016-01-15-to-2016-04-14-up-05</v>
      </c>
      <c r="D36" s="30">
        <f>IF(A36="","",+IF((INDEX('2011-asu'!$A$1:HO58,MATCH('B-'!$C$1,'2011-asu'!$B:$B,0),MATCH(B36,'2011-asu'!$9:$9,0)))=0,"",(INDEX('2011-asu'!$A$1:HO58,MATCH('B-'!$C$1,'2011-asu'!$B:$B,0),MATCH(B36,'2011-asu'!$9:$9,0)))))</f>
        <v>233</v>
      </c>
      <c r="E36" s="30">
        <f>IF(A36="","",IF(INDEX('2011-asu'!$A$1:HP58,MATCH('B-'!$C$1,'2011-asu'!$B:$B,0),MATCH(C36,'2011-asu'!$9:$9,0))=0,"",+INDEX('2011-asu'!$A$1:HP58,MATCH('B-'!$C$1,'2011-asu'!$B:$B,0),MATCH(C36,'2011-asu'!$9:$9,0))))</f>
        <v>13.32</v>
      </c>
    </row>
    <row r="37" spans="1:5" x14ac:dyDescent="0.25">
      <c r="A37" s="30">
        <f t="shared" si="0"/>
        <v>42</v>
      </c>
      <c r="B37" s="30" t="str">
        <f>IF(A37="","",+INDEX('2011-asu'!$9:$9,1,$A37-1))</f>
        <v>2015-10-15-to-2016-01-14-pe-05</v>
      </c>
      <c r="C37" s="30" t="str">
        <f>IF(A37="","",+INDEX('2011-asu'!$9:$9,1,$A37))</f>
        <v>2015-10-15-to-2016-01-14-up-05</v>
      </c>
      <c r="D37" s="30">
        <f>IF(A37="","",+IF((INDEX('2011-asu'!$A$1:HO59,MATCH('B-'!$C$1,'2011-asu'!$B:$B,0),MATCH(B37,'2011-asu'!$9:$9,0)))=0,"",(INDEX('2011-asu'!$A$1:HO59,MATCH('B-'!$C$1,'2011-asu'!$B:$B,0),MATCH(B37,'2011-asu'!$9:$9,0)))))</f>
        <v>214</v>
      </c>
      <c r="E37" s="30">
        <f>IF(A37="","",IF(INDEX('2011-asu'!$A$1:HP59,MATCH('B-'!$C$1,'2011-asu'!$B:$B,0),MATCH(C37,'2011-asu'!$9:$9,0))=0,"",+INDEX('2011-asu'!$A$1:HP59,MATCH('B-'!$C$1,'2011-asu'!$B:$B,0),MATCH(C37,'2011-asu'!$9:$9,0))))</f>
        <v>12.2</v>
      </c>
    </row>
    <row r="38" spans="1:5" x14ac:dyDescent="0.25">
      <c r="A38" s="30">
        <f t="shared" si="0"/>
        <v>40</v>
      </c>
      <c r="B38" s="30" t="str">
        <f>IF(A38="","",+INDEX('2011-asu'!$9:$9,1,$A38-1))</f>
        <v>2015-07-15-to-2015-10-14-pe-05</v>
      </c>
      <c r="C38" s="30" t="str">
        <f>IF(A38="","",+INDEX('2011-asu'!$9:$9,1,$A38))</f>
        <v>2015-07-15-to-2015-10-14-up-05</v>
      </c>
      <c r="D38" s="30">
        <f>IF(A38="","",+IF((INDEX('2011-asu'!$A$1:HO60,MATCH('B-'!$C$1,'2011-asu'!$B:$B,0),MATCH(B38,'2011-asu'!$9:$9,0)))=0,"",(INDEX('2011-asu'!$A$1:HO60,MATCH('B-'!$C$1,'2011-asu'!$B:$B,0),MATCH(B38,'2011-asu'!$9:$9,0)))))</f>
        <v>202</v>
      </c>
      <c r="E38" s="30">
        <f>IF(A38="","",IF(INDEX('2011-asu'!$A$1:HP60,MATCH('B-'!$C$1,'2011-asu'!$B:$B,0),MATCH(C38,'2011-asu'!$9:$9,0))=0,"",+INDEX('2011-asu'!$A$1:HP60,MATCH('B-'!$C$1,'2011-asu'!$B:$B,0),MATCH(C38,'2011-asu'!$9:$9,0))))</f>
        <v>11.49</v>
      </c>
    </row>
    <row r="39" spans="1:5" x14ac:dyDescent="0.25">
      <c r="A39" s="30">
        <f t="shared" si="0"/>
        <v>38</v>
      </c>
      <c r="B39" s="30" t="str">
        <f>IF(A39="","",+INDEX('2011-asu'!$9:$9,1,$A39-1))</f>
        <v>2015-04-15-to-2015-07-14-pe-05</v>
      </c>
      <c r="C39" s="30" t="str">
        <f>IF(A39="","",+INDEX('2011-asu'!$9:$9,1,$A39))</f>
        <v>2015-04-15-to-2015-07-14-up-05</v>
      </c>
      <c r="D39" s="30">
        <f>IF(A39="","",+IF((INDEX('2011-asu'!$A$1:HO61,MATCH('B-'!$C$1,'2011-asu'!$B:$B,0),MATCH(B39,'2011-asu'!$9:$9,0)))=0,"",(INDEX('2011-asu'!$A$1:HO61,MATCH('B-'!$C$1,'2011-asu'!$B:$B,0),MATCH(B39,'2011-asu'!$9:$9,0)))))</f>
        <v>217</v>
      </c>
      <c r="E39" s="30">
        <f>IF(A39="","",IF(INDEX('2011-asu'!$A$1:HP61,MATCH('B-'!$C$1,'2011-asu'!$B:$B,0),MATCH(C39,'2011-asu'!$9:$9,0))=0,"",+INDEX('2011-asu'!$A$1:HP61,MATCH('B-'!$C$1,'2011-asu'!$B:$B,0),MATCH(C39,'2011-asu'!$9:$9,0))))</f>
        <v>12.38</v>
      </c>
    </row>
    <row r="40" spans="1:5" x14ac:dyDescent="0.25">
      <c r="A40" s="30">
        <f t="shared" si="0"/>
        <v>36</v>
      </c>
      <c r="B40" s="30" t="str">
        <f>IF(A40="","",+INDEX('2011-asu'!$9:$9,1,$A40-1))</f>
        <v>2015-01-15-to-2015-04-14-pe-05</v>
      </c>
      <c r="C40" s="30" t="str">
        <f>IF(A40="","",+INDEX('2011-asu'!$9:$9,1,$A40))</f>
        <v>2015-01-15-to-2015-04-14-up-05</v>
      </c>
      <c r="D40" s="30">
        <f>IF(A40="","",+IF((INDEX('2011-asu'!$A$1:HO62,MATCH('B-'!$C$1,'2011-asu'!$B:$B,0),MATCH(B40,'2011-asu'!$9:$9,0)))=0,"",(INDEX('2011-asu'!$A$1:HO62,MATCH('B-'!$C$1,'2011-asu'!$B:$B,0),MATCH(B40,'2011-asu'!$9:$9,0)))))</f>
        <v>208</v>
      </c>
      <c r="E40" s="30">
        <f>IF(A40="","",IF(INDEX('2011-asu'!$A$1:HP62,MATCH('B-'!$C$1,'2011-asu'!$B:$B,0),MATCH(C40,'2011-asu'!$9:$9,0))=0,"",+INDEX('2011-asu'!$A$1:HP62,MATCH('B-'!$C$1,'2011-asu'!$B:$B,0),MATCH(C40,'2011-asu'!$9:$9,0))))</f>
        <v>11.85</v>
      </c>
    </row>
    <row r="41" spans="1:5" x14ac:dyDescent="0.25">
      <c r="A41" s="30">
        <f t="shared" si="0"/>
        <v>34</v>
      </c>
      <c r="B41" s="30" t="str">
        <f>IF(A41="","",+INDEX('2011-asu'!$9:$9,1,$A41-1))</f>
        <v>2014-10-15-to-2015-01-14-pe-05</v>
      </c>
      <c r="C41" s="30" t="str">
        <f>IF(A41="","",+INDEX('2011-asu'!$9:$9,1,$A41))</f>
        <v>2014-10-15-to-2015-01-14-up-05</v>
      </c>
      <c r="D41" s="30">
        <f>IF(A41="","",+IF((INDEX('2011-asu'!$A$1:HO63,MATCH('B-'!$C$1,'2011-asu'!$B:$B,0),MATCH(B41,'2011-asu'!$9:$9,0)))=0,"",(INDEX('2011-asu'!$A$1:HO63,MATCH('B-'!$C$1,'2011-asu'!$B:$B,0),MATCH(B41,'2011-asu'!$9:$9,0)))))</f>
        <v>195</v>
      </c>
      <c r="E41" s="30">
        <f>IF(A41="","",IF(INDEX('2011-asu'!$A$1:HP63,MATCH('B-'!$C$1,'2011-asu'!$B:$B,0),MATCH(C41,'2011-asu'!$9:$9,0))=0,"",+INDEX('2011-asu'!$A$1:HP63,MATCH('B-'!$C$1,'2011-asu'!$B:$B,0),MATCH(C41,'2011-asu'!$9:$9,0))))</f>
        <v>11.08</v>
      </c>
    </row>
    <row r="42" spans="1:5" x14ac:dyDescent="0.25">
      <c r="A42" s="30">
        <f t="shared" si="0"/>
        <v>32</v>
      </c>
      <c r="B42" s="30" t="str">
        <f>IF(A42="","",+INDEX('2011-asu'!$9:$9,1,$A42-1))</f>
        <v>2014-07-15-to-2014-10-14-pe-05</v>
      </c>
      <c r="C42" s="30" t="str">
        <f>IF(A42="","",+INDEX('2011-asu'!$9:$9,1,$A42))</f>
        <v>2014-07-15-to-2014-10-14-up-05</v>
      </c>
      <c r="D42" s="30">
        <f>IF(A42="","",+IF((INDEX('2011-asu'!$A$1:HO64,MATCH('B-'!$C$1,'2011-asu'!$B:$B,0),MATCH(B42,'2011-asu'!$9:$9,0)))=0,"",(INDEX('2011-asu'!$A$1:HO64,MATCH('B-'!$C$1,'2011-asu'!$B:$B,0),MATCH(B42,'2011-asu'!$9:$9,0)))))</f>
        <v>196</v>
      </c>
      <c r="E42" s="30">
        <f>IF(A42="","",IF(INDEX('2011-asu'!$A$1:HP64,MATCH('B-'!$C$1,'2011-asu'!$B:$B,0),MATCH(C42,'2011-asu'!$9:$9,0))=0,"",+INDEX('2011-asu'!$A$1:HP64,MATCH('B-'!$C$1,'2011-asu'!$B:$B,0),MATCH(C42,'2011-asu'!$9:$9,0))))</f>
        <v>11.14</v>
      </c>
    </row>
    <row r="43" spans="1:5" x14ac:dyDescent="0.25">
      <c r="A43" s="30">
        <f t="shared" si="0"/>
        <v>30</v>
      </c>
      <c r="B43" s="30" t="str">
        <f>IF(A43="","",+INDEX('2011-asu'!$9:$9,1,$A43-1))</f>
        <v>2014-04-15-to-2014-07-14-pe-05</v>
      </c>
      <c r="C43" s="30" t="str">
        <f>IF(A43="","",+INDEX('2011-asu'!$9:$9,1,$A43))</f>
        <v>2014-04-15-to-2014-07-14-up-05</v>
      </c>
      <c r="D43" s="30">
        <f>IF(A43="","",+IF((INDEX('2011-asu'!$A$1:HO65,MATCH('B-'!$C$1,'2011-asu'!$B:$B,0),MATCH(B43,'2011-asu'!$9:$9,0)))=0,"",(INDEX('2011-asu'!$A$1:HO65,MATCH('B-'!$C$1,'2011-asu'!$B:$B,0),MATCH(B43,'2011-asu'!$9:$9,0)))))</f>
        <v>206</v>
      </c>
      <c r="E43" s="30">
        <f>IF(A43="","",IF(INDEX('2011-asu'!$A$1:HP65,MATCH('B-'!$C$1,'2011-asu'!$B:$B,0),MATCH(C43,'2011-asu'!$9:$9,0))=0,"",+INDEX('2011-asu'!$A$1:HP65,MATCH('B-'!$C$1,'2011-asu'!$B:$B,0),MATCH(C43,'2011-asu'!$9:$9,0))))</f>
        <v>11.73</v>
      </c>
    </row>
    <row r="44" spans="1:5" x14ac:dyDescent="0.25">
      <c r="A44" s="30">
        <f t="shared" si="0"/>
        <v>28</v>
      </c>
      <c r="B44" s="30" t="str">
        <f>IF(A44="","",+INDEX('2011-asu'!$9:$9,1,$A44-1))</f>
        <v>2014-01-15-to-2014-04-14-pe-05</v>
      </c>
      <c r="C44" s="30" t="str">
        <f>IF(A44="","",+INDEX('2011-asu'!$9:$9,1,$A44))</f>
        <v>2014-01-15-to-2014-04-14-up-05</v>
      </c>
      <c r="D44" s="30">
        <f>IF(A44="","",+IF((INDEX('2011-asu'!$A$1:HO66,MATCH('B-'!$C$1,'2011-asu'!$B:$B,0),MATCH(B44,'2011-asu'!$9:$9,0)))=0,"",(INDEX('2011-asu'!$A$1:HO66,MATCH('B-'!$C$1,'2011-asu'!$B:$B,0),MATCH(B44,'2011-asu'!$9:$9,0)))))</f>
        <v>223</v>
      </c>
      <c r="E44" s="30">
        <f>IF(A44="","",IF(INDEX('2011-asu'!$A$1:HP66,MATCH('B-'!$C$1,'2011-asu'!$B:$B,0),MATCH(C44,'2011-asu'!$9:$9,0))=0,"",+INDEX('2011-asu'!$A$1:HP66,MATCH('B-'!$C$1,'2011-asu'!$B:$B,0),MATCH(C44,'2011-asu'!$9:$9,0))))</f>
        <v>12.73</v>
      </c>
    </row>
    <row r="45" spans="1:5" x14ac:dyDescent="0.25">
      <c r="A45" s="30">
        <f t="shared" si="0"/>
        <v>26</v>
      </c>
      <c r="B45" s="30" t="str">
        <f>IF(A45="","",+INDEX('2011-asu'!$9:$9,1,$A45-1))</f>
        <v>2013-10-15-to-2014-01-14-pe-05</v>
      </c>
      <c r="C45" s="30" t="str">
        <f>IF(A45="","",+INDEX('2011-asu'!$9:$9,1,$A45))</f>
        <v>2013-10-15-to-2014-01-14-up-05</v>
      </c>
      <c r="D45" s="30">
        <f>IF(A45="","",+IF((INDEX('2011-asu'!$A$1:HO67,MATCH('B-'!$C$1,'2011-asu'!$B:$B,0),MATCH(B45,'2011-asu'!$9:$9,0)))=0,"",(INDEX('2011-asu'!$A$1:HO67,MATCH('B-'!$C$1,'2011-asu'!$B:$B,0),MATCH(B45,'2011-asu'!$9:$9,0)))))</f>
        <v>219</v>
      </c>
      <c r="E45" s="30">
        <f>IF(A45="","",IF(INDEX('2011-asu'!$A$1:HP67,MATCH('B-'!$C$1,'2011-asu'!$B:$B,0),MATCH(C45,'2011-asu'!$9:$9,0))=0,"",+INDEX('2011-asu'!$A$1:HP67,MATCH('B-'!$C$1,'2011-asu'!$B:$B,0),MATCH(C45,'2011-asu'!$9:$9,0))))</f>
        <v>12.49</v>
      </c>
    </row>
    <row r="46" spans="1:5" x14ac:dyDescent="0.25">
      <c r="A46" s="30">
        <f t="shared" si="0"/>
        <v>24</v>
      </c>
      <c r="B46" s="30" t="str">
        <f>IF(A46="","",+INDEX('2011-asu'!$9:$9,1,$A46-1))</f>
        <v>2013-07-15-to-2013-10-14-pe-05</v>
      </c>
      <c r="C46" s="30" t="str">
        <f>IF(A46="","",+INDEX('2011-asu'!$9:$9,1,$A46))</f>
        <v>2013-07-15-to-2013-10-14-up-05</v>
      </c>
      <c r="D46" s="30">
        <f>IF(A46="","",+IF((INDEX('2011-asu'!$A$1:HO68,MATCH('B-'!$C$1,'2011-asu'!$B:$B,0),MATCH(B46,'2011-asu'!$9:$9,0)))=0,"",(INDEX('2011-asu'!$A$1:HO68,MATCH('B-'!$C$1,'2011-asu'!$B:$B,0),MATCH(B46,'2011-asu'!$9:$9,0)))))</f>
        <v>218</v>
      </c>
      <c r="E46" s="30">
        <f>IF(A46="","",IF(INDEX('2011-asu'!$A$1:HP68,MATCH('B-'!$C$1,'2011-asu'!$B:$B,0),MATCH(C46,'2011-asu'!$9:$9,0))=0,"",+INDEX('2011-asu'!$A$1:HP68,MATCH('B-'!$C$1,'2011-asu'!$B:$B,0),MATCH(C46,'2011-asu'!$9:$9,0))))</f>
        <v>12.43</v>
      </c>
    </row>
    <row r="47" spans="1:5" x14ac:dyDescent="0.25">
      <c r="A47" s="30">
        <f t="shared" si="0"/>
        <v>22</v>
      </c>
      <c r="B47" s="30" t="str">
        <f>IF(A47="","",+INDEX('2011-asu'!$9:$9,1,$A47-1))</f>
        <v>2013-04-15-to-2013-07-14-pe-05</v>
      </c>
      <c r="C47" s="30" t="str">
        <f>IF(A47="","",+INDEX('2011-asu'!$9:$9,1,$A47))</f>
        <v>2013-04-15-to-2013-07-14-up-05</v>
      </c>
      <c r="D47" s="30">
        <f>IF(A47="","",+IF((INDEX('2011-asu'!$A$1:HO69,MATCH('B-'!$C$1,'2011-asu'!$B:$B,0),MATCH(B47,'2011-asu'!$9:$9,0)))=0,"",(INDEX('2011-asu'!$A$1:HO69,MATCH('B-'!$C$1,'2011-asu'!$B:$B,0),MATCH(B47,'2011-asu'!$9:$9,0)))))</f>
        <v>231</v>
      </c>
      <c r="E47" s="30">
        <f>IF(A47="","",IF(INDEX('2011-asu'!$A$1:HP69,MATCH('B-'!$C$1,'2011-asu'!$B:$B,0),MATCH(C47,'2011-asu'!$9:$9,0))=0,"",+INDEX('2011-asu'!$A$1:HP69,MATCH('B-'!$C$1,'2011-asu'!$B:$B,0),MATCH(C47,'2011-asu'!$9:$9,0))))</f>
        <v>13.2</v>
      </c>
    </row>
    <row r="48" spans="1:5" x14ac:dyDescent="0.25">
      <c r="A48" s="30">
        <f t="shared" si="0"/>
        <v>20</v>
      </c>
      <c r="B48" s="30" t="str">
        <f>IF(A48="","",+INDEX('2011-asu'!$9:$9,1,$A48-1))</f>
        <v>2013-01-15-to-2013-04-14-pe-05</v>
      </c>
      <c r="C48" s="30" t="str">
        <f>IF(A48="","",+INDEX('2011-asu'!$9:$9,1,$A48))</f>
        <v>2013-01-15-to-2013-04-14-up-05</v>
      </c>
      <c r="D48" s="30">
        <f>IF(A48="","",+IF((INDEX('2011-asu'!$A$1:HO70,MATCH('B-'!$C$1,'2011-asu'!$B:$B,0),MATCH(B48,'2011-asu'!$9:$9,0)))=0,"",(INDEX('2011-asu'!$A$1:HO70,MATCH('B-'!$C$1,'2011-asu'!$B:$B,0),MATCH(B48,'2011-asu'!$9:$9,0)))))</f>
        <v>255</v>
      </c>
      <c r="E48" s="30">
        <f>IF(A48="","",IF(INDEX('2011-asu'!$A$1:HP70,MATCH('B-'!$C$1,'2011-asu'!$B:$B,0),MATCH(C48,'2011-asu'!$9:$9,0))=0,"",+INDEX('2011-asu'!$A$1:HP70,MATCH('B-'!$C$1,'2011-asu'!$B:$B,0),MATCH(C48,'2011-asu'!$9:$9,0))))</f>
        <v>14.63</v>
      </c>
    </row>
    <row r="49" spans="1:5" x14ac:dyDescent="0.25">
      <c r="A49" s="30">
        <f t="shared" si="0"/>
        <v>18</v>
      </c>
      <c r="B49" s="30" t="str">
        <f>IF(A49="","",+INDEX('2011-asu'!$9:$9,1,$A49-1))</f>
        <v>2012-10-15-to-2013-01-14-pe-05</v>
      </c>
      <c r="C49" s="30" t="str">
        <f>IF(A49="","",+INDEX('2011-asu'!$9:$9,1,$A49))</f>
        <v>2012-10-15-to-2013-01-14-up-05</v>
      </c>
      <c r="D49" s="30">
        <f>IF(A49="","",+IF((INDEX('2011-asu'!$A$1:HO71,MATCH('B-'!$C$1,'2011-asu'!$B:$B,0),MATCH(B49,'2011-asu'!$9:$9,0)))=0,"",(INDEX('2011-asu'!$A$1:HO71,MATCH('B-'!$C$1,'2011-asu'!$B:$B,0),MATCH(B49,'2011-asu'!$9:$9,0)))))</f>
        <v>271</v>
      </c>
      <c r="E49" s="30">
        <f>IF(A49="","",IF(INDEX('2011-asu'!$A$1:HP71,MATCH('B-'!$C$1,'2011-asu'!$B:$B,0),MATCH(C49,'2011-asu'!$9:$9,0))=0,"",+INDEX('2011-asu'!$A$1:HP71,MATCH('B-'!$C$1,'2011-asu'!$B:$B,0),MATCH(C49,'2011-asu'!$9:$9,0))))</f>
        <v>15.58</v>
      </c>
    </row>
    <row r="50" spans="1:5" x14ac:dyDescent="0.25">
      <c r="A50" s="30">
        <f t="shared" si="0"/>
        <v>16</v>
      </c>
      <c r="B50" s="30" t="str">
        <f>IF(A50="","",+INDEX('2011-asu'!$9:$9,1,$A50-1))</f>
        <v>2012-07-15-to-2012-10-14-pe-05</v>
      </c>
      <c r="C50" s="30" t="str">
        <f>IF(A50="","",+INDEX('2011-asu'!$9:$9,1,$A50))</f>
        <v>2012-07-15-to-2012-10-14-up-05</v>
      </c>
      <c r="D50" s="30">
        <f>IF(A50="","",+IF((INDEX('2011-asu'!$A$1:HO72,MATCH('B-'!$C$1,'2011-asu'!$B:$B,0),MATCH(B50,'2011-asu'!$9:$9,0)))=0,"",(INDEX('2011-asu'!$A$1:HO72,MATCH('B-'!$C$1,'2011-asu'!$B:$B,0),MATCH(B50,'2011-asu'!$9:$9,0)))))</f>
        <v>275</v>
      </c>
      <c r="E50" s="30">
        <f>IF(A50="","",IF(INDEX('2011-asu'!$A$1:HP72,MATCH('B-'!$C$1,'2011-asu'!$B:$B,0),MATCH(C50,'2011-asu'!$9:$9,0))=0,"",+INDEX('2011-asu'!$A$1:HP72,MATCH('B-'!$C$1,'2011-asu'!$B:$B,0),MATCH(C50,'2011-asu'!$9:$9,0))))</f>
        <v>15.82</v>
      </c>
    </row>
    <row r="51" spans="1:5" x14ac:dyDescent="0.25">
      <c r="A51" s="30">
        <f t="shared" si="0"/>
        <v>14</v>
      </c>
      <c r="B51" s="30" t="str">
        <f>IF(A51="","",+INDEX('2011-asu'!$9:$9,1,$A51-1))</f>
        <v>2012-04-15-to-2012-07-14-pe-05</v>
      </c>
      <c r="C51" s="30" t="str">
        <f>IF(A51="","",+INDEX('2011-asu'!$9:$9,1,$A51))</f>
        <v>2012-04-15-to-2012-07-14-up-05</v>
      </c>
      <c r="D51" s="30">
        <f>IF(A51="","",+IF((INDEX('2011-asu'!$A$1:HO73,MATCH('B-'!$C$1,'2011-asu'!$B:$B,0),MATCH(B51,'2011-asu'!$9:$9,0)))=0,"",(INDEX('2011-asu'!$A$1:HO73,MATCH('B-'!$C$1,'2011-asu'!$B:$B,0),MATCH(B51,'2011-asu'!$9:$9,0)))))</f>
        <v>268</v>
      </c>
      <c r="E51" s="30">
        <f>IF(A51="","",IF(INDEX('2011-asu'!$A$1:HP73,MATCH('B-'!$C$1,'2011-asu'!$B:$B,0),MATCH(C51,'2011-asu'!$9:$9,0))=0,"",+INDEX('2011-asu'!$A$1:HP73,MATCH('B-'!$C$1,'2011-asu'!$B:$B,0),MATCH(C51,'2011-asu'!$9:$9,0))))</f>
        <v>15.4</v>
      </c>
    </row>
    <row r="52" spans="1:5" x14ac:dyDescent="0.25">
      <c r="A52" s="30">
        <f t="shared" si="0"/>
        <v>12</v>
      </c>
      <c r="B52" s="30" t="str">
        <f>IF(A52="","",+INDEX('2011-asu'!$9:$9,1,$A52-1))</f>
        <v>2012-01-15-to-2012-04-14-pe-05</v>
      </c>
      <c r="C52" s="30" t="str">
        <f>IF(A52="","",+INDEX('2011-asu'!$9:$9,1,$A52))</f>
        <v>2012-01-15-to-2012-04-14-up-05</v>
      </c>
      <c r="D52" s="30">
        <f>IF(A52="","",+IF((INDEX('2011-asu'!$A$1:HO74,MATCH('B-'!$C$1,'2011-asu'!$B:$B,0),MATCH(B52,'2011-asu'!$9:$9,0)))=0,"",(INDEX('2011-asu'!$A$1:HO74,MATCH('B-'!$C$1,'2011-asu'!$B:$B,0),MATCH(B52,'2011-asu'!$9:$9,0)))))</f>
        <v>252</v>
      </c>
      <c r="E52" s="30">
        <f>IF(A52="","",IF(INDEX('2011-asu'!$A$1:HP74,MATCH('B-'!$C$1,'2011-asu'!$B:$B,0),MATCH(C52,'2011-asu'!$9:$9,0))=0,"",+INDEX('2011-asu'!$A$1:HP74,MATCH('B-'!$C$1,'2011-asu'!$B:$B,0),MATCH(C52,'2011-asu'!$9:$9,0))))</f>
        <v>14.45</v>
      </c>
    </row>
    <row r="53" spans="1:5" x14ac:dyDescent="0.25">
      <c r="A53" s="30">
        <f t="shared" si="0"/>
        <v>10</v>
      </c>
      <c r="B53" s="30" t="str">
        <f>IF(A53="","",+INDEX('2011-asu'!$9:$9,1,$A53-1))</f>
        <v>2011-10-15-to-2012-01-14-pe-05</v>
      </c>
      <c r="C53" s="30" t="str">
        <f>IF(A53="","",+INDEX('2011-asu'!$9:$9,1,$A53))</f>
        <v>2011-10-15-to-2012-01-14-up-05</v>
      </c>
      <c r="D53" s="30">
        <f>IF(A53="","",+IF((INDEX('2011-asu'!$A$1:HO75,MATCH('B-'!$C$1,'2011-asu'!$B:$B,0),MATCH(B53,'2011-asu'!$9:$9,0)))=0,"",(INDEX('2011-asu'!$A$1:HO75,MATCH('B-'!$C$1,'2011-asu'!$B:$B,0),MATCH(B53,'2011-asu'!$9:$9,0)))))</f>
        <v>231</v>
      </c>
      <c r="E53" s="30">
        <f>IF(A53="","",IF(INDEX('2011-asu'!$A$1:HP75,MATCH('B-'!$C$1,'2011-asu'!$B:$B,0),MATCH(C53,'2011-asu'!$9:$9,0))=0,"",+INDEX('2011-asu'!$A$1:HP75,MATCH('B-'!$C$1,'2011-asu'!$B:$B,0),MATCH(C53,'2011-asu'!$9:$9,0))))</f>
        <v>13.2</v>
      </c>
    </row>
    <row r="54" spans="1:5" x14ac:dyDescent="0.25">
      <c r="A54" s="30">
        <f t="shared" si="0"/>
        <v>8</v>
      </c>
      <c r="B54" s="30" t="str">
        <f>IF(A54="","",+INDEX('2011-asu'!$9:$9,1,$A54-1))</f>
        <v>2011-07-15-to-2011-10-14-pe-05</v>
      </c>
      <c r="C54" s="30" t="str">
        <f>IF(A54="","",+INDEX('2011-asu'!$9:$9,1,$A54))</f>
        <v>2011-07-15-to-2011-10-14-up-05</v>
      </c>
      <c r="D54" s="30">
        <f>IF(A54="","",+IF((INDEX('2011-asu'!$A$1:HO76,MATCH('B-'!$C$1,'2011-asu'!$B:$B,0),MATCH(B54,'2011-asu'!$9:$9,0)))=0,"",(INDEX('2011-asu'!$A$1:HO76,MATCH('B-'!$C$1,'2011-asu'!$B:$B,0),MATCH(B54,'2011-asu'!$9:$9,0)))))</f>
        <v>210</v>
      </c>
      <c r="E54" s="30">
        <f>IF(A54="","",IF(INDEX('2011-asu'!$A$1:HP76,MATCH('B-'!$C$1,'2011-asu'!$B:$B,0),MATCH(C54,'2011-asu'!$9:$9,0))=0,"",+INDEX('2011-asu'!$A$1:HP76,MATCH('B-'!$C$1,'2011-asu'!$B:$B,0),MATCH(C54,'2011-asu'!$9:$9,0))))</f>
        <v>11.96</v>
      </c>
    </row>
    <row r="55" spans="1:5" x14ac:dyDescent="0.25">
      <c r="A55" s="30">
        <f t="shared" si="0"/>
        <v>6</v>
      </c>
      <c r="B55" s="30" t="str">
        <f>IF(A55="","",+INDEX('2011-asu'!$9:$9,1,$A55-1))</f>
        <v>2011-04-15-to-2011-07-14-pe-05</v>
      </c>
      <c r="C55" s="30" t="str">
        <f>IF(A55="","",+INDEX('2011-asu'!$9:$9,1,$A55))</f>
        <v>2011-04-15-to-2011-07-14-up-05</v>
      </c>
      <c r="D55" s="30">
        <f>IF(A55="","",+IF((INDEX('2011-asu'!$A$1:HO77,MATCH('B-'!$C$1,'2011-asu'!$B:$B,0),MATCH(B55,'2011-asu'!$9:$9,0)))=0,"",(INDEX('2011-asu'!$A$1:HO77,MATCH('B-'!$C$1,'2011-asu'!$B:$B,0),MATCH(B55,'2011-asu'!$9:$9,0)))))</f>
        <v>204</v>
      </c>
      <c r="E55" s="30">
        <f>IF(A55="","",IF(INDEX('2011-asu'!$A$1:HP77,MATCH('B-'!$C$1,'2011-asu'!$B:$B,0),MATCH(C55,'2011-asu'!$9:$9,0))=0,"",+INDEX('2011-asu'!$A$1:HP77,MATCH('B-'!$C$1,'2011-asu'!$B:$B,0),MATCH(C55,'2011-asu'!$9:$9,0))))</f>
        <v>11.61</v>
      </c>
    </row>
    <row r="56" spans="1:5" x14ac:dyDescent="0.25">
      <c r="A56" s="30">
        <f t="shared" si="0"/>
        <v>4</v>
      </c>
      <c r="B56" s="30" t="str">
        <f>IF(A56="","",+INDEX('2011-asu'!$9:$9,1,$A56-1))</f>
        <v>2011-02-01-to-2011-04-14-pe-05</v>
      </c>
      <c r="C56" s="30" t="str">
        <f>IF(A56="","",+INDEX('2011-asu'!$9:$9,1,$A56))</f>
        <v>2011-02-01-to-2011-04-14-up-05</v>
      </c>
      <c r="D56" s="30">
        <f>IF(A56="","",+IF((INDEX('2011-asu'!$A$1:HO78,MATCH('B-'!$C$1,'2011-asu'!$B:$B,0),MATCH(B56,'2011-asu'!$9:$9,0)))=0,"",(INDEX('2011-asu'!$A$1:HO78,MATCH('B-'!$C$1,'2011-asu'!$B:$B,0),MATCH(B56,'2011-asu'!$9:$9,0)))))</f>
        <v>236</v>
      </c>
      <c r="E56" s="30">
        <f>IF(A56="","",IF(INDEX('2011-asu'!$A$1:HP78,MATCH('B-'!$C$1,'2011-asu'!$B:$B,0),MATCH(C56,'2011-asu'!$9:$9,0))=0,"",+INDEX('2011-asu'!$A$1:HP78,MATCH('B-'!$C$1,'2011-asu'!$B:$B,0),MATCH(C56,'2011-asu'!$9:$9,0))))</f>
        <v>13.5</v>
      </c>
    </row>
    <row r="57" spans="1:5" x14ac:dyDescent="0.25">
      <c r="A57" s="30" t="str">
        <f t="shared" si="0"/>
        <v/>
      </c>
      <c r="B57" s="30" t="str">
        <f>IF(A57="","",+INDEX('2011-asu'!$9:$9,1,$A57-1))</f>
        <v/>
      </c>
      <c r="C57" s="30" t="str">
        <f>IF(A57="","",+INDEX('2011-asu'!$9:$9,1,$A57))</f>
        <v/>
      </c>
      <c r="D57" s="30" t="str">
        <f>IF(A57="","",+IF((INDEX('2011-asu'!$A$1:HO79,MATCH('B-'!$C$1,'2011-asu'!$B:$B,0),MATCH(B57,'2011-asu'!$9:$9,0)))=0,"",(INDEX('2011-asu'!$A$1:HO79,MATCH('B-'!$C$1,'2011-asu'!$B:$B,0),MATCH(B57,'2011-asu'!$9:$9,0)))))</f>
        <v/>
      </c>
      <c r="E57" s="30" t="str">
        <f>IF(A57="","",IF(INDEX('2011-asu'!$A$1:HP79,MATCH('B-'!$C$1,'2011-asu'!$B:$B,0),MATCH(C57,'2011-asu'!$9:$9,0))=0,"",+INDEX('2011-asu'!$A$1:HP79,MATCH('B-'!$C$1,'2011-asu'!$B:$B,0),MATCH(C57,'2011-asu'!$9:$9,0))))</f>
        <v/>
      </c>
    </row>
    <row r="58" spans="1:5" x14ac:dyDescent="0.25">
      <c r="A58" s="30" t="str">
        <f t="shared" si="0"/>
        <v/>
      </c>
      <c r="B58" s="30" t="str">
        <f>IF(A58="","",+INDEX('2011-asu'!$9:$9,1,$A58-1))</f>
        <v/>
      </c>
      <c r="C58" s="30" t="str">
        <f>IF(A58="","",+INDEX('2011-asu'!$9:$9,1,$A58))</f>
        <v/>
      </c>
      <c r="D58" s="30" t="str">
        <f>IF(A58="","",+IF((INDEX('2011-asu'!$A$1:HO80,MATCH('B-'!$C$1,'2011-asu'!$B:$B,0),MATCH(B58,'2011-asu'!$9:$9,0)))=0,"",(INDEX('2011-asu'!$A$1:HO80,MATCH('B-'!$C$1,'2011-asu'!$B:$B,0),MATCH(B58,'2011-asu'!$9:$9,0)))))</f>
        <v/>
      </c>
      <c r="E58" s="30" t="str">
        <f>IF(A58="","",IF(INDEX('2011-asu'!$A$1:HP80,MATCH('B-'!$C$1,'2011-asu'!$B:$B,0),MATCH(C58,'2011-asu'!$9:$9,0))=0,"",+INDEX('2011-asu'!$A$1:HP80,MATCH('B-'!$C$1,'2011-asu'!$B:$B,0),MATCH(C58,'2011-asu'!$9:$9,0))))</f>
        <v/>
      </c>
    </row>
    <row r="59" spans="1:5" x14ac:dyDescent="0.25">
      <c r="A59" s="30" t="str">
        <f t="shared" si="0"/>
        <v/>
      </c>
      <c r="B59" s="30" t="str">
        <f>IF(A59="","",+INDEX('2011-asu'!$9:$9,1,$A59-1))</f>
        <v/>
      </c>
      <c r="C59" s="30" t="str">
        <f>IF(A59="","",+INDEX('2011-asu'!$9:$9,1,$A59))</f>
        <v/>
      </c>
      <c r="D59" s="30" t="str">
        <f>IF(A59="","",+IF((INDEX('2011-asu'!$A$1:HO81,MATCH('B-'!$C$1,'2011-asu'!$B:$B,0),MATCH(B59,'2011-asu'!$9:$9,0)))=0,"",(INDEX('2011-asu'!$A$1:HO81,MATCH('B-'!$C$1,'2011-asu'!$B:$B,0),MATCH(B59,'2011-asu'!$9:$9,0)))))</f>
        <v/>
      </c>
      <c r="E59" s="30" t="str">
        <f>IF(A59="","",IF(INDEX('2011-asu'!$A$1:HP81,MATCH('B-'!$C$1,'2011-asu'!$B:$B,0),MATCH(C59,'2011-asu'!$9:$9,0))=0,"",+INDEX('2011-asu'!$A$1:HP81,MATCH('B-'!$C$1,'2011-asu'!$B:$B,0),MATCH(C59,'2011-asu'!$9:$9,0))))</f>
        <v/>
      </c>
    </row>
    <row r="60" spans="1:5" x14ac:dyDescent="0.25">
      <c r="A60" s="30" t="str">
        <f t="shared" si="0"/>
        <v/>
      </c>
      <c r="B60" s="30" t="str">
        <f>IF(A60="","",+INDEX('2011-asu'!$9:$9,1,$A60-1))</f>
        <v/>
      </c>
      <c r="C60" s="30" t="str">
        <f>IF(A60="","",+INDEX('2011-asu'!$9:$9,1,$A60))</f>
        <v/>
      </c>
      <c r="D60" s="30" t="str">
        <f>IF(A60="","",+IF((INDEX('2011-asu'!$A$1:HO82,MATCH('B-'!$C$1,'2011-asu'!$B:$B,0),MATCH(B60,'2011-asu'!$9:$9,0)))=0,"",(INDEX('2011-asu'!$A$1:HO82,MATCH('B-'!$C$1,'2011-asu'!$B:$B,0),MATCH(B60,'2011-asu'!$9:$9,0)))))</f>
        <v/>
      </c>
      <c r="E60" s="30" t="str">
        <f>IF(A60="","",IF(INDEX('2011-asu'!$A$1:HP82,MATCH('B-'!$C$1,'2011-asu'!$B:$B,0),MATCH(C60,'2011-asu'!$9:$9,0))=0,"",+INDEX('2011-asu'!$A$1:HP82,MATCH('B-'!$C$1,'2011-asu'!$B:$B,0),MATCH(C60,'2011-asu'!$9:$9,0))))</f>
        <v/>
      </c>
    </row>
    <row r="61" spans="1:5" x14ac:dyDescent="0.25">
      <c r="A61" s="30" t="str">
        <f t="shared" si="0"/>
        <v/>
      </c>
      <c r="B61" s="30" t="str">
        <f>IF(A61="","",+INDEX('2011-asu'!$9:$9,1,$A61-1))</f>
        <v/>
      </c>
      <c r="C61" s="30" t="str">
        <f>IF(A61="","",+INDEX('2011-asu'!$9:$9,1,$A61))</f>
        <v/>
      </c>
      <c r="D61" s="30" t="str">
        <f>IF(A61="","",+IF((INDEX('2011-asu'!$A$1:HO83,MATCH('B-'!$C$1,'2011-asu'!$B:$B,0),MATCH(B61,'2011-asu'!$9:$9,0)))=0,"",(INDEX('2011-asu'!$A$1:HO83,MATCH('B-'!$C$1,'2011-asu'!$B:$B,0),MATCH(B61,'2011-asu'!$9:$9,0)))))</f>
        <v/>
      </c>
      <c r="E61" s="30" t="str">
        <f>IF(A61="","",IF(INDEX('2011-asu'!$A$1:HP83,MATCH('B-'!$C$1,'2011-asu'!$B:$B,0),MATCH(C61,'2011-asu'!$9:$9,0))=0,"",+INDEX('2011-asu'!$A$1:HP83,MATCH('B-'!$C$1,'2011-asu'!$B:$B,0),MATCH(C61,'2011-asu'!$9:$9,0))))</f>
        <v/>
      </c>
    </row>
    <row r="62" spans="1:5" x14ac:dyDescent="0.25">
      <c r="A62" s="30" t="str">
        <f t="shared" si="0"/>
        <v/>
      </c>
      <c r="B62" s="30" t="str">
        <f>IF(A62="","",+INDEX('2011-asu'!$9:$9,1,$A62-1))</f>
        <v/>
      </c>
      <c r="C62" s="30" t="str">
        <f>IF(A62="","",+INDEX('2011-asu'!$9:$9,1,$A62))</f>
        <v/>
      </c>
      <c r="D62" s="30" t="str">
        <f>IF(A62="","",+IF((INDEX('2011-asu'!$A$1:HO84,MATCH('B-'!$C$1,'2011-asu'!$B:$B,0),MATCH(B62,'2011-asu'!$9:$9,0)))=0,"",(INDEX('2011-asu'!$A$1:HO84,MATCH('B-'!$C$1,'2011-asu'!$B:$B,0),MATCH(B62,'2011-asu'!$9:$9,0)))))</f>
        <v/>
      </c>
      <c r="E62" s="30" t="str">
        <f>IF(A62="","",IF(INDEX('2011-asu'!$A$1:HP84,MATCH('B-'!$C$1,'2011-asu'!$B:$B,0),MATCH(C62,'2011-asu'!$9:$9,0))=0,"",+INDEX('2011-asu'!$A$1:HP84,MATCH('B-'!$C$1,'2011-asu'!$B:$B,0),MATCH(C62,'2011-asu'!$9:$9,0))))</f>
        <v/>
      </c>
    </row>
    <row r="63" spans="1:5" x14ac:dyDescent="0.25">
      <c r="A63" s="30" t="str">
        <f t="shared" si="0"/>
        <v/>
      </c>
      <c r="B63" s="30" t="str">
        <f>IF(A63="","",+INDEX('2011-asu'!$9:$9,1,$A63-1))</f>
        <v/>
      </c>
      <c r="C63" s="30" t="str">
        <f>IF(A63="","",+INDEX('2011-asu'!$9:$9,1,$A63))</f>
        <v/>
      </c>
      <c r="D63" s="30" t="str">
        <f>IF(A63="","",+IF((INDEX('2011-asu'!$A$1:HO85,MATCH('B-'!$C$1,'2011-asu'!$B:$B,0),MATCH(B63,'2011-asu'!$9:$9,0)))=0,"",(INDEX('2011-asu'!$A$1:HO85,MATCH('B-'!$C$1,'2011-asu'!$B:$B,0),MATCH(B63,'2011-asu'!$9:$9,0)))))</f>
        <v/>
      </c>
      <c r="E63" s="30" t="str">
        <f>IF(A63="","",IF(INDEX('2011-asu'!$A$1:HP85,MATCH('B-'!$C$1,'2011-asu'!$B:$B,0),MATCH(C63,'2011-asu'!$9:$9,0))=0,"",+INDEX('2011-asu'!$A$1:HP85,MATCH('B-'!$C$1,'2011-asu'!$B:$B,0),MATCH(C63,'2011-asu'!$9:$9,0))))</f>
        <v/>
      </c>
    </row>
    <row r="64" spans="1:5" x14ac:dyDescent="0.25">
      <c r="A64" s="30" t="str">
        <f t="shared" si="0"/>
        <v/>
      </c>
      <c r="B64" s="30" t="str">
        <f>IF(A64="","",+INDEX('2011-asu'!$9:$9,1,$A64-1))</f>
        <v/>
      </c>
      <c r="C64" s="30" t="str">
        <f>IF(A64="","",+INDEX('2011-asu'!$9:$9,1,$A64))</f>
        <v/>
      </c>
      <c r="D64" s="30" t="str">
        <f>IF(A64="","",+IF((INDEX('2011-asu'!$A$1:HO86,MATCH('B-'!$C$1,'2011-asu'!$B:$B,0),MATCH(B64,'2011-asu'!$9:$9,0)))=0,"",(INDEX('2011-asu'!$A$1:HO86,MATCH('B-'!$C$1,'2011-asu'!$B:$B,0),MATCH(B64,'2011-asu'!$9:$9,0)))))</f>
        <v/>
      </c>
      <c r="E64" s="30" t="str">
        <f>IF(A64="","",IF(INDEX('2011-asu'!$A$1:HP86,MATCH('B-'!$C$1,'2011-asu'!$B:$B,0),MATCH(C64,'2011-asu'!$9:$9,0))=0,"",+INDEX('2011-asu'!$A$1:HP86,MATCH('B-'!$C$1,'2011-asu'!$B:$B,0),MATCH(C64,'2011-asu'!$9:$9,0))))</f>
        <v/>
      </c>
    </row>
    <row r="65" spans="1:5" x14ac:dyDescent="0.25">
      <c r="A65" s="30" t="str">
        <f t="shared" si="0"/>
        <v/>
      </c>
      <c r="B65" s="30" t="str">
        <f>IF(A65="","",+INDEX('2011-asu'!$9:$9,1,$A65-1))</f>
        <v/>
      </c>
      <c r="C65" s="30" t="str">
        <f>IF(A65="","",+INDEX('2011-asu'!$9:$9,1,$A65))</f>
        <v/>
      </c>
      <c r="D65" s="30" t="str">
        <f>IF(A65="","",+IF((INDEX('2011-asu'!$A$1:HO87,MATCH('B-'!$C$1,'2011-asu'!$B:$B,0),MATCH(B65,'2011-asu'!$9:$9,0)))=0,"",(INDEX('2011-asu'!$A$1:HO87,MATCH('B-'!$C$1,'2011-asu'!$B:$B,0),MATCH(B65,'2011-asu'!$9:$9,0)))))</f>
        <v/>
      </c>
      <c r="E65" s="30" t="str">
        <f>IF(A65="","",IF(INDEX('2011-asu'!$A$1:HP87,MATCH('B-'!$C$1,'2011-asu'!$B:$B,0),MATCH(C65,'2011-asu'!$9:$9,0))=0,"",+INDEX('2011-asu'!$A$1:HP87,MATCH('B-'!$C$1,'2011-asu'!$B:$B,0),MATCH(C65,'2011-asu'!$9:$9,0))))</f>
        <v/>
      </c>
    </row>
    <row r="66" spans="1:5" x14ac:dyDescent="0.25">
      <c r="A66" s="30" t="str">
        <f t="shared" ref="A66" si="1">IF(OR(A65=4,A65=""),"",+A65-2)</f>
        <v/>
      </c>
      <c r="B66" s="30" t="str">
        <f>IF(A66="","",+INDEX('2011-asu'!$9:$9,1,$A66-1))</f>
        <v/>
      </c>
      <c r="C66" s="30" t="str">
        <f>IF(A66="","",+INDEX('2011-asu'!$9:$9,1,$A66))</f>
        <v/>
      </c>
      <c r="D66" s="30" t="str">
        <f>IF(A66="","",+IF((INDEX('2011-asu'!$A$1:HO88,MATCH('B-'!$C$1,'2011-asu'!$B:$B,0),MATCH(B66,'2011-asu'!$9:$9,0)))=0,"",(INDEX('2011-asu'!$A$1:HO88,MATCH('B-'!$C$1,'2011-asu'!$B:$B,0),MATCH(B66,'2011-asu'!$9:$9,0)))))</f>
        <v/>
      </c>
      <c r="E66" s="30" t="str">
        <f>IF(A66="","",IF(INDEX('2011-asu'!$A$1:HP88,MATCH('B-'!$C$1,'2011-asu'!$B:$B,0),MATCH(C66,'2011-asu'!$9:$9,0))=0,"",+INDEX('2011-asu'!$A$1:HP88,MATCH('B-'!$C$1,'2011-asu'!$B:$B,0),MATCH(C66,'2011-asu'!$9:$9,0))))</f>
        <v/>
      </c>
    </row>
    <row r="67" spans="1:5" x14ac:dyDescent="0.25">
      <c r="A67" s="30" t="str">
        <f t="shared" ref="A67:A70" si="2">IF(OR(A66=4,A66=""),"",+A66-2)</f>
        <v/>
      </c>
      <c r="B67" s="30" t="str">
        <f>IF(A67="","",+INDEX('2011-asu'!$9:$9,1,$A67-1))</f>
        <v/>
      </c>
      <c r="C67" s="30" t="str">
        <f>IF(A67="","",+INDEX('2011-asu'!$9:$9,1,$A67))</f>
        <v/>
      </c>
      <c r="D67" s="30" t="str">
        <f>IF(A67="","",+IF((INDEX('2011-asu'!$A$1:HO89,MATCH('B-'!$C$1,'2011-asu'!$B:$B,0),MATCH(B67,'2011-asu'!$9:$9,0)))=0,"",(INDEX('2011-asu'!$A$1:HO89,MATCH('B-'!$C$1,'2011-asu'!$B:$B,0),MATCH(B67,'2011-asu'!$9:$9,0)))))</f>
        <v/>
      </c>
      <c r="E67" s="30" t="str">
        <f>IF(A67="","",IF(INDEX('2011-asu'!$A$1:HP89,MATCH('B-'!$C$1,'2011-asu'!$B:$B,0),MATCH(C67,'2011-asu'!$9:$9,0))=0,"",+INDEX('2011-asu'!$A$1:HP89,MATCH('B-'!$C$1,'2011-asu'!$B:$B,0),MATCH(C67,'2011-asu'!$9:$9,0))))</f>
        <v/>
      </c>
    </row>
    <row r="68" spans="1:5" x14ac:dyDescent="0.25">
      <c r="A68" s="30" t="str">
        <f t="shared" si="2"/>
        <v/>
      </c>
      <c r="B68" s="30" t="str">
        <f>IF(A68="","",+INDEX('2011-asu'!$9:$9,1,$A68-1))</f>
        <v/>
      </c>
      <c r="C68" s="30" t="str">
        <f>IF(A68="","",+INDEX('2011-asu'!$9:$9,1,$A68))</f>
        <v/>
      </c>
      <c r="D68" s="30" t="str">
        <f>IF(A68="","",+IF((INDEX('2011-asu'!$A$1:HO90,MATCH('B-'!$C$1,'2011-asu'!$B:$B,0),MATCH(B68,'2011-asu'!$9:$9,0)))=0,"",(INDEX('2011-asu'!$A$1:HO90,MATCH('B-'!$C$1,'2011-asu'!$B:$B,0),MATCH(B68,'2011-asu'!$9:$9,0)))))</f>
        <v/>
      </c>
      <c r="E68" s="30" t="str">
        <f>IF(A68="","",IF(INDEX('2011-asu'!$A$1:HP90,MATCH('B-'!$C$1,'2011-asu'!$B:$B,0),MATCH(C68,'2011-asu'!$9:$9,0))=0,"",+INDEX('2011-asu'!$A$1:HP90,MATCH('B-'!$C$1,'2011-asu'!$B:$B,0),MATCH(C68,'2011-asu'!$9:$9,0))))</f>
        <v/>
      </c>
    </row>
    <row r="69" spans="1:5" x14ac:dyDescent="0.25">
      <c r="A69" s="30" t="str">
        <f t="shared" si="2"/>
        <v/>
      </c>
      <c r="B69" s="30" t="str">
        <f>IF(A69="","",+INDEX('2011-asu'!$9:$9,1,$A69-1))</f>
        <v/>
      </c>
      <c r="C69" s="30" t="str">
        <f>IF(A69="","",+INDEX('2011-asu'!$9:$9,1,$A69))</f>
        <v/>
      </c>
      <c r="D69" s="30" t="str">
        <f>IF(A69="","",+IF((INDEX('2011-asu'!$A$1:HO91,MATCH('B-'!$C$1,'2011-asu'!$B:$B,0),MATCH(B69,'2011-asu'!$9:$9,0)))=0,"",(INDEX('2011-asu'!$A$1:HO91,MATCH('B-'!$C$1,'2011-asu'!$B:$B,0),MATCH(B69,'2011-asu'!$9:$9,0)))))</f>
        <v/>
      </c>
      <c r="E69" s="30" t="str">
        <f>IF(A69="","",IF(INDEX('2011-asu'!$A$1:HP91,MATCH('B-'!$C$1,'2011-asu'!$B:$B,0),MATCH(C69,'2011-asu'!$9:$9,0))=0,"",+INDEX('2011-asu'!$A$1:HP91,MATCH('B-'!$C$1,'2011-asu'!$B:$B,0),MATCH(C69,'2011-asu'!$9:$9,0))))</f>
        <v/>
      </c>
    </row>
    <row r="70" spans="1:5" x14ac:dyDescent="0.25">
      <c r="A70" s="30" t="str">
        <f t="shared" si="2"/>
        <v/>
      </c>
      <c r="B70" s="30" t="str">
        <f>IF(A70="","",+INDEX('2011-asu'!$9:$9,1,$A70-1))</f>
        <v/>
      </c>
      <c r="C70" s="30" t="str">
        <f>IF(A70="","",+INDEX('2011-asu'!$9:$9,1,$A70))</f>
        <v/>
      </c>
      <c r="D70" s="30" t="str">
        <f>IF(A70="","",+IF((INDEX('2011-asu'!$A$1:HO92,MATCH('B-'!$C$1,'2011-asu'!$B:$B,0),MATCH(B70,'2011-asu'!$9:$9,0)))=0,"",(INDEX('2011-asu'!$A$1:HO92,MATCH('B-'!$C$1,'2011-asu'!$B:$B,0),MATCH(B70,'2011-asu'!$9:$9,0)))))</f>
        <v/>
      </c>
      <c r="E70" s="30" t="str">
        <f>IF(A70="","",IF(INDEX('2011-asu'!$A$1:HP92,MATCH('B-'!$C$1,'2011-asu'!$B:$B,0),MATCH(C70,'2011-asu'!$9:$9,0))=0,"",+INDEX('2011-asu'!$A$1:HP92,MATCH('B-'!$C$1,'2011-asu'!$B:$B,0),MATCH(C70,'2011-asu'!$9:$9,0))))</f>
        <v/>
      </c>
    </row>
  </sheetData>
  <autoFilter ref="B3:E3" xr:uid="{00000000-0009-0000-0000-000006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E70"/>
  <sheetViews>
    <sheetView workbookViewId="0">
      <selection activeCell="B4" sqref="B4"/>
    </sheetView>
  </sheetViews>
  <sheetFormatPr defaultColWidth="8.88671875" defaultRowHeight="13.8" x14ac:dyDescent="0.25"/>
  <cols>
    <col min="1" max="1" width="8.33203125" style="30" customWidth="1"/>
    <col min="2" max="3" width="30.5546875" style="30" customWidth="1"/>
    <col min="4" max="4" width="29.109375" style="30" customWidth="1"/>
    <col min="5" max="5" width="11.5546875" style="30" customWidth="1"/>
    <col min="6" max="16384" width="8.88671875" style="30"/>
  </cols>
  <sheetData>
    <row r="1" spans="1:5" ht="22.2" customHeight="1" x14ac:dyDescent="0.25">
      <c r="A1" s="30">
        <f>MATCH(MAX('2011-asu'!6:6),'2011-asu'!6:6,0)</f>
        <v>108</v>
      </c>
      <c r="B1" s="30" t="s">
        <v>11</v>
      </c>
      <c r="C1" s="31" t="s">
        <v>18</v>
      </c>
      <c r="D1" s="32" t="s">
        <v>10</v>
      </c>
      <c r="E1" s="33" t="str">
        <f ca="1">+INDIRECT(CONCATENATE("'2011-asu'!A",+MATCH($C$1,'2011-asu'!$B$1:$B$18,0)))</f>
        <v>7 (CCC)</v>
      </c>
    </row>
    <row r="3" spans="1:5" ht="43.2" customHeight="1" x14ac:dyDescent="0.25">
      <c r="B3" s="30" t="s">
        <v>23</v>
      </c>
      <c r="C3" s="30" t="s">
        <v>24</v>
      </c>
      <c r="D3" s="29" t="s">
        <v>8</v>
      </c>
      <c r="E3" s="29" t="s">
        <v>9</v>
      </c>
    </row>
    <row r="4" spans="1:5" x14ac:dyDescent="0.25">
      <c r="A4" s="30">
        <f>+A1</f>
        <v>108</v>
      </c>
      <c r="B4" s="30" t="str">
        <f>+INDEX('2011-asu'!$9:$9,1,$A4-1)</f>
        <v>2024-01-15-to-2024-04-14-pe-05</v>
      </c>
      <c r="C4" s="30" t="str">
        <f>+INDEX('2011-asu'!$9:$9,1,$A4)</f>
        <v>2024-01-15-to-2024-04-14-up-05</v>
      </c>
      <c r="D4" s="30">
        <f>+IF((INDEX('2011-asu'!$A$1:HO26,MATCH(CCC!$C$1,'2011-asu'!$B:$B,0),MATCH(B4,'2011-asu'!$9:$9,0)))=0,"",(INDEX('2011-asu'!$A$1:HO26,MATCH(CCC!$C$1,'2011-asu'!$B:$B,0),MATCH(B4,'2011-asu'!$9:$9,0))))</f>
        <v>248</v>
      </c>
      <c r="E4" s="30">
        <f>IF(INDEX('2011-asu'!$A$1:HP26,MATCH(CCC!$C$1,'2011-asu'!$B:$B,0),MATCH(C4,'2011-asu'!$9:$9,0))=0,"",+INDEX('2011-asu'!$A$1:HP26,MATCH(CCC!$C$1,'2011-asu'!$B:$B,0),MATCH(C4,'2011-asu'!$9:$9,0)))</f>
        <v>14.21</v>
      </c>
    </row>
    <row r="5" spans="1:5" x14ac:dyDescent="0.25">
      <c r="A5" s="30">
        <f t="shared" ref="A5:A38" si="0">IF(OR(A4=4,A4=""),"",+A4-2)</f>
        <v>106</v>
      </c>
      <c r="B5" s="30" t="str">
        <f>IF(A5="","",+INDEX('2011-asu'!$9:$9,1,$A5-1))</f>
        <v>2023-10-15-to-2024-01-14-pe-05</v>
      </c>
      <c r="C5" s="30" t="str">
        <f>IF(A5="","",+INDEX('2011-asu'!$9:$9,1,$A5))</f>
        <v>2023-10-15-to-2024-01-14-up-05</v>
      </c>
      <c r="D5" s="30">
        <f>IF(A5="","",+IF((INDEX('2011-asu'!$A$1:HO27,MATCH(CCC!$C$1,'2011-asu'!$B:$B,0),MATCH(B5,'2011-asu'!$9:$9,0)))=0,"",(INDEX('2011-asu'!$A$1:HO27,MATCH(CCC!$C$1,'2011-asu'!$B:$B,0),MATCH(B5,'2011-asu'!$9:$9,0)))))</f>
        <v>242</v>
      </c>
      <c r="E5" s="30">
        <f>IF(A5="","",IF(INDEX('2011-asu'!$A$1:HP27,MATCH(CCC!$C$1,'2011-asu'!$B:$B,0),MATCH(C5,'2011-asu'!$9:$9,0))=0,"",+INDEX('2011-asu'!$A$1:HP27,MATCH(CCC!$C$1,'2011-asu'!$B:$B,0),MATCH(C5,'2011-asu'!$9:$9,0))))</f>
        <v>13.85</v>
      </c>
    </row>
    <row r="6" spans="1:5" x14ac:dyDescent="0.25">
      <c r="A6" s="30">
        <f t="shared" si="0"/>
        <v>104</v>
      </c>
      <c r="B6" s="30" t="str">
        <f>IF(A6="","",+INDEX('2011-asu'!$9:$9,1,$A6-1))</f>
        <v>2023-07-15-to-2023-10-14-pe-05</v>
      </c>
      <c r="C6" s="30" t="str">
        <f>IF(A6="","",+INDEX('2011-asu'!$9:$9,1,$A6))</f>
        <v>2023-07-15-to-2023-10-14-up-05</v>
      </c>
      <c r="D6" s="30">
        <f>IF(A6="","",+IF((INDEX('2011-asu'!$A$1:HO28,MATCH(CCC!$C$1,'2011-asu'!$B:$B,0),MATCH(B6,'2011-asu'!$9:$9,0)))=0,"",(INDEX('2011-asu'!$A$1:HO28,MATCH(CCC!$C$1,'2011-asu'!$B:$B,0),MATCH(B6,'2011-asu'!$9:$9,0)))))</f>
        <v>264</v>
      </c>
      <c r="E6" s="30">
        <f>IF(A6="","",IF(INDEX('2011-asu'!$A$1:HP28,MATCH(CCC!$C$1,'2011-asu'!$B:$B,0),MATCH(C6,'2011-asu'!$9:$9,0))=0,"",+INDEX('2011-asu'!$A$1:HP28,MATCH(CCC!$C$1,'2011-asu'!$B:$B,0),MATCH(C6,'2011-asu'!$9:$9,0))))</f>
        <v>15.16</v>
      </c>
    </row>
    <row r="7" spans="1:5" x14ac:dyDescent="0.25">
      <c r="A7" s="30">
        <f t="shared" si="0"/>
        <v>102</v>
      </c>
      <c r="B7" s="30" t="str">
        <f>IF(A7="","",+INDEX('2011-asu'!$9:$9,1,$A7-1))</f>
        <v>2023-04-15-to-2023-07-14-pe-05</v>
      </c>
      <c r="C7" s="30" t="str">
        <f>IF(A7="","",+INDEX('2011-asu'!$9:$9,1,$A7))</f>
        <v>2023-04-15-to-2023-07-14-up-05</v>
      </c>
      <c r="D7" s="30">
        <f>IF(A7="","",+IF((INDEX('2011-asu'!$A$1:HO29,MATCH(CCC!$C$1,'2011-asu'!$B:$B,0),MATCH(B7,'2011-asu'!$9:$9,0)))=0,"",(INDEX('2011-asu'!$A$1:HO29,MATCH(CCC!$C$1,'2011-asu'!$B:$B,0),MATCH(B7,'2011-asu'!$9:$9,0)))))</f>
        <v>260</v>
      </c>
      <c r="E7" s="30">
        <f>IF(A7="","",IF(INDEX('2011-asu'!$A$1:HP29,MATCH(CCC!$C$1,'2011-asu'!$B:$B,0),MATCH(C7,'2011-asu'!$9:$9,0))=0,"",+INDEX('2011-asu'!$A$1:HP29,MATCH(CCC!$C$1,'2011-asu'!$B:$B,0),MATCH(C7,'2011-asu'!$9:$9,0))))</f>
        <v>14.92</v>
      </c>
    </row>
    <row r="8" spans="1:5" x14ac:dyDescent="0.25">
      <c r="A8" s="30">
        <f t="shared" si="0"/>
        <v>100</v>
      </c>
      <c r="B8" s="30" t="str">
        <f>IF(A8="","",+INDEX('2011-asu'!$9:$9,1,$A8-1))</f>
        <v>2023-01-15-to-2023-04-14-pe-05</v>
      </c>
      <c r="C8" s="30" t="str">
        <f>IF(A8="","",+INDEX('2011-asu'!$9:$9,1,$A8))</f>
        <v>2023-01-15-to-2023-04-14-up-05</v>
      </c>
      <c r="D8" s="30">
        <f>IF(A8="","",+IF((INDEX('2011-asu'!$A$1:HO30,MATCH(CCC!$C$1,'2011-asu'!$B:$B,0),MATCH(B8,'2011-asu'!$9:$9,0)))=0,"",(INDEX('2011-asu'!$A$1:HO30,MATCH(CCC!$C$1,'2011-asu'!$B:$B,0),MATCH(B8,'2011-asu'!$9:$9,0)))))</f>
        <v>265</v>
      </c>
      <c r="E8" s="30">
        <f>IF(A8="","",IF(INDEX('2011-asu'!$A$1:HP30,MATCH(CCC!$C$1,'2011-asu'!$B:$B,0),MATCH(C8,'2011-asu'!$9:$9,0))=0,"",+INDEX('2011-asu'!$A$1:HP30,MATCH(CCC!$C$1,'2011-asu'!$B:$B,0),MATCH(C8,'2011-asu'!$9:$9,0))))</f>
        <v>15.22</v>
      </c>
    </row>
    <row r="9" spans="1:5" x14ac:dyDescent="0.25">
      <c r="A9" s="30">
        <f t="shared" si="0"/>
        <v>98</v>
      </c>
      <c r="B9" s="30" t="str">
        <f>IF(A9="","",+INDEX('2011-asu'!$9:$9,1,$A9-1))</f>
        <v>2022-10-15-to-2023-01-14-pe-05</v>
      </c>
      <c r="C9" s="30" t="str">
        <f>IF(A9="","",+INDEX('2011-asu'!$9:$9,1,$A9))</f>
        <v>2022-10-15-to-2023-01-14-up-05</v>
      </c>
      <c r="D9" s="30">
        <f>IF(A9="","",+IF((INDEX('2011-asu'!$A$1:HO31,MATCH(CCC!$C$1,'2011-asu'!$B:$B,0),MATCH(B9,'2011-asu'!$9:$9,0)))=0,"",(INDEX('2011-asu'!$A$1:HO31,MATCH(CCC!$C$1,'2011-asu'!$B:$B,0),MATCH(B9,'2011-asu'!$9:$9,0)))))</f>
        <v>268</v>
      </c>
      <c r="E9" s="30">
        <f>IF(A9="","",IF(INDEX('2011-asu'!$A$1:HP31,MATCH(CCC!$C$1,'2011-asu'!$B:$B,0),MATCH(C9,'2011-asu'!$9:$9,0))=0,"",+INDEX('2011-asu'!$A$1:HP31,MATCH(CCC!$C$1,'2011-asu'!$B:$B,0),MATCH(C9,'2011-asu'!$9:$9,0))))</f>
        <v>15.4</v>
      </c>
    </row>
    <row r="10" spans="1:5" x14ac:dyDescent="0.25">
      <c r="A10" s="30">
        <f t="shared" si="0"/>
        <v>96</v>
      </c>
      <c r="B10" s="30" t="str">
        <f>IF(A10="","",+INDEX('2011-asu'!$9:$9,1,$A10-1))</f>
        <v>2022-07-15-to-2022-10-14-pe-05</v>
      </c>
      <c r="C10" s="30" t="str">
        <f>IF(A10="","",+INDEX('2011-asu'!$9:$9,1,$A10))</f>
        <v>2022-07-15-to-2022-10-14-up-05</v>
      </c>
      <c r="D10" s="30">
        <f>IF(A10="","",+IF((INDEX('2011-asu'!$A$1:HO32,MATCH(CCC!$C$1,'2011-asu'!$B:$B,0),MATCH(B10,'2011-asu'!$9:$9,0)))=0,"",(INDEX('2011-asu'!$A$1:HO32,MATCH(CCC!$C$1,'2011-asu'!$B:$B,0),MATCH(B10,'2011-asu'!$9:$9,0)))))</f>
        <v>251</v>
      </c>
      <c r="E10" s="30">
        <f>IF(A10="","",IF(INDEX('2011-asu'!$A$1:HP32,MATCH(CCC!$C$1,'2011-asu'!$B:$B,0),MATCH(C10,'2011-asu'!$9:$9,0))=0,"",+INDEX('2011-asu'!$A$1:HP32,MATCH(CCC!$C$1,'2011-asu'!$B:$B,0),MATCH(C10,'2011-asu'!$9:$9,0))))</f>
        <v>14.39</v>
      </c>
    </row>
    <row r="11" spans="1:5" x14ac:dyDescent="0.25">
      <c r="A11" s="30">
        <f t="shared" si="0"/>
        <v>94</v>
      </c>
      <c r="B11" s="30" t="str">
        <f>IF(A11="","",+INDEX('2011-asu'!$9:$9,1,$A11-1))</f>
        <v>2022-04-15-to-2022-07-14-pe-05</v>
      </c>
      <c r="C11" s="30" t="str">
        <f>IF(A11="","",+INDEX('2011-asu'!$9:$9,1,$A11))</f>
        <v>2022-04-15-to-2022-07-14-up-05</v>
      </c>
      <c r="D11" s="30">
        <f>IF(A11="","",+IF((INDEX('2011-asu'!$A$1:HO33,MATCH(CCC!$C$1,'2011-asu'!$B:$B,0),MATCH(B11,'2011-asu'!$9:$9,0)))=0,"",(INDEX('2011-asu'!$A$1:HO33,MATCH(CCC!$C$1,'2011-asu'!$B:$B,0),MATCH(B11,'2011-asu'!$9:$9,0)))))</f>
        <v>242</v>
      </c>
      <c r="E11" s="30">
        <f>IF(A11="","",IF(INDEX('2011-asu'!$A$1:HP33,MATCH(CCC!$C$1,'2011-asu'!$B:$B,0),MATCH(C11,'2011-asu'!$9:$9,0))=0,"",+INDEX('2011-asu'!$A$1:HP33,MATCH(CCC!$C$1,'2011-asu'!$B:$B,0),MATCH(C11,'2011-asu'!$9:$9,0))))</f>
        <v>13.85</v>
      </c>
    </row>
    <row r="12" spans="1:5" x14ac:dyDescent="0.25">
      <c r="A12" s="30">
        <f t="shared" si="0"/>
        <v>92</v>
      </c>
      <c r="B12" s="30" t="str">
        <f>IF(A12="","",+INDEX('2011-asu'!$9:$9,1,$A12-1))</f>
        <v>2022-01-15-to-2022-04-14-pe-05</v>
      </c>
      <c r="C12" s="30" t="str">
        <f>IF(A12="","",+INDEX('2011-asu'!$9:$9,1,$A12))</f>
        <v>2022-01-15-to-2022-04-14-up-05</v>
      </c>
      <c r="D12" s="30">
        <f>IF(A12="","",+IF((INDEX('2011-asu'!$A$1:HO34,MATCH(CCC!$C$1,'2011-asu'!$B:$B,0),MATCH(B12,'2011-asu'!$9:$9,0)))=0,"",(INDEX('2011-asu'!$A$1:HO34,MATCH(CCC!$C$1,'2011-asu'!$B:$B,0),MATCH(B12,'2011-asu'!$9:$9,0)))))</f>
        <v>239</v>
      </c>
      <c r="E12" s="30">
        <f>IF(A12="","",IF(INDEX('2011-asu'!$A$1:HP34,MATCH(CCC!$C$1,'2011-asu'!$B:$B,0),MATCH(C12,'2011-asu'!$9:$9,0))=0,"",+INDEX('2011-asu'!$A$1:HP34,MATCH(CCC!$C$1,'2011-asu'!$B:$B,0),MATCH(C12,'2011-asu'!$9:$9,0))))</f>
        <v>13.68</v>
      </c>
    </row>
    <row r="13" spans="1:5" x14ac:dyDescent="0.25">
      <c r="A13" s="30">
        <f t="shared" si="0"/>
        <v>90</v>
      </c>
      <c r="B13" s="30" t="str">
        <f>IF(A13="","",+INDEX('2011-asu'!$9:$9,1,$A13-1))</f>
        <v>2021-10-15-to-2022-01-14-pe-05</v>
      </c>
      <c r="C13" s="30" t="str">
        <f>IF(A13="","",+INDEX('2011-asu'!$9:$9,1,$A13))</f>
        <v>2021-10-15-to-2022-01-14-up-05</v>
      </c>
      <c r="D13" s="30">
        <f>IF(A13="","",+IF((INDEX('2011-asu'!$A$1:HO35,MATCH(CCC!$C$1,'2011-asu'!$B:$B,0),MATCH(B13,'2011-asu'!$9:$9,0)))=0,"",(INDEX('2011-asu'!$A$1:HO35,MATCH(CCC!$C$1,'2011-asu'!$B:$B,0),MATCH(B13,'2011-asu'!$9:$9,0)))))</f>
        <v>238</v>
      </c>
      <c r="E13" s="30">
        <f>IF(A13="","",IF(INDEX('2011-asu'!$A$1:HP35,MATCH(CCC!$C$1,'2011-asu'!$B:$B,0),MATCH(C13,'2011-asu'!$9:$9,0))=0,"",+INDEX('2011-asu'!$A$1:HP35,MATCH(CCC!$C$1,'2011-asu'!$B:$B,0),MATCH(C13,'2011-asu'!$9:$9,0))))</f>
        <v>13.62</v>
      </c>
    </row>
    <row r="14" spans="1:5" x14ac:dyDescent="0.25">
      <c r="A14" s="30">
        <f t="shared" si="0"/>
        <v>88</v>
      </c>
      <c r="B14" s="30" t="str">
        <f>IF(A14="","",+INDEX('2011-asu'!$9:$9,1,$A14-1))</f>
        <v>2021-07-15-to-2021-10-14-pe-05</v>
      </c>
      <c r="C14" s="30" t="str">
        <f>IF(A14="","",+INDEX('2011-asu'!$9:$9,1,$A14))</f>
        <v>2021-07-15-to-2021-10-14-up-05</v>
      </c>
      <c r="D14" s="30">
        <f>IF(A14="","",+IF((INDEX('2011-asu'!$A$1:HO36,MATCH(CCC!$C$1,'2011-asu'!$B:$B,0),MATCH(B14,'2011-asu'!$9:$9,0)))=0,"",(INDEX('2011-asu'!$A$1:HO36,MATCH(CCC!$C$1,'2011-asu'!$B:$B,0),MATCH(B14,'2011-asu'!$9:$9,0)))))</f>
        <v>237</v>
      </c>
      <c r="E14" s="30">
        <f>IF(A14="","",IF(INDEX('2011-asu'!$A$1:HP36,MATCH(CCC!$C$1,'2011-asu'!$B:$B,0),MATCH(C14,'2011-asu'!$9:$9,0))=0,"",+INDEX('2011-asu'!$A$1:HP36,MATCH(CCC!$C$1,'2011-asu'!$B:$B,0),MATCH(C14,'2011-asu'!$9:$9,0))))</f>
        <v>13.56</v>
      </c>
    </row>
    <row r="15" spans="1:5" x14ac:dyDescent="0.25">
      <c r="A15" s="30">
        <f t="shared" si="0"/>
        <v>86</v>
      </c>
      <c r="B15" s="30" t="str">
        <f>IF(A15="","",+INDEX('2011-asu'!$9:$9,1,$A15-1))</f>
        <v>2021-04-15-to-2021-07-14-pe-05</v>
      </c>
      <c r="C15" s="30" t="str">
        <f>IF(A15="","",+INDEX('2011-asu'!$9:$9,1,$A15))</f>
        <v>2021-04-15-to-2021-07-14-up-05</v>
      </c>
      <c r="D15" s="30">
        <f>IF(A15="","",+IF((INDEX('2011-asu'!$A$1:HO37,MATCH(CCC!$C$1,'2011-asu'!$B:$B,0),MATCH(B15,'2011-asu'!$9:$9,0)))=0,"",(INDEX('2011-asu'!$A$1:HO37,MATCH(CCC!$C$1,'2011-asu'!$B:$B,0),MATCH(B15,'2011-asu'!$9:$9,0)))))</f>
        <v>246</v>
      </c>
      <c r="E15" s="30">
        <f>IF(A15="","",IF(INDEX('2011-asu'!$A$1:HP37,MATCH(CCC!$C$1,'2011-asu'!$B:$B,0),MATCH(C15,'2011-asu'!$9:$9,0))=0,"",+INDEX('2011-asu'!$A$1:HP37,MATCH(CCC!$C$1,'2011-asu'!$B:$B,0),MATCH(C15,'2011-asu'!$9:$9,0))))</f>
        <v>14.09</v>
      </c>
    </row>
    <row r="16" spans="1:5" x14ac:dyDescent="0.25">
      <c r="A16" s="30">
        <f t="shared" si="0"/>
        <v>84</v>
      </c>
      <c r="B16" s="30" t="str">
        <f>IF(A16="","",+INDEX('2011-asu'!$9:$9,1,$A16-1))</f>
        <v>2021-01-15-to-2021-04-14-pe-05</v>
      </c>
      <c r="C16" s="30" t="str">
        <f>IF(A16="","",+INDEX('2011-asu'!$9:$9,1,$A16))</f>
        <v>2021-01-15-to-2021-04-14-up-05</v>
      </c>
      <c r="D16" s="30">
        <f>IF(A16="","",+IF((INDEX('2011-asu'!$A$1:HO38,MATCH(CCC!$C$1,'2011-asu'!$B:$B,0),MATCH(B16,'2011-asu'!$9:$9,0)))=0,"",(INDEX('2011-asu'!$A$1:HO38,MATCH(CCC!$C$1,'2011-asu'!$B:$B,0),MATCH(B16,'2011-asu'!$9:$9,0)))))</f>
        <v>269</v>
      </c>
      <c r="E16" s="30">
        <f>IF(A16="","",IF(INDEX('2011-asu'!$A$1:HP38,MATCH(CCC!$C$1,'2011-asu'!$B:$B,0),MATCH(C16,'2011-asu'!$9:$9,0))=0,"",+INDEX('2011-asu'!$A$1:HP38,MATCH(CCC!$C$1,'2011-asu'!$B:$B,0),MATCH(C16,'2011-asu'!$9:$9,0))))</f>
        <v>15.46</v>
      </c>
    </row>
    <row r="17" spans="1:5" x14ac:dyDescent="0.25">
      <c r="A17" s="30">
        <f t="shared" si="0"/>
        <v>82</v>
      </c>
      <c r="B17" s="30" t="str">
        <f>IF(A17="","",+INDEX('2011-asu'!$9:$9,1,$A17-1))</f>
        <v>2020-10-15-to-2021-01-14-pe-05</v>
      </c>
      <c r="C17" s="30" t="str">
        <f>IF(A17="","",+INDEX('2011-asu'!$9:$9,1,$A17))</f>
        <v>2020-10-15-to-2021-01-14-up-05</v>
      </c>
      <c r="D17" s="30">
        <f>IF(A17="","",+IF((INDEX('2011-asu'!$A$1:HO39,MATCH(CCC!$C$1,'2011-asu'!$B:$B,0),MATCH(B17,'2011-asu'!$9:$9,0)))=0,"",(INDEX('2011-asu'!$A$1:HO39,MATCH(CCC!$C$1,'2011-asu'!$B:$B,0),MATCH(B17,'2011-asu'!$9:$9,0)))))</f>
        <v>278</v>
      </c>
      <c r="E17" s="30">
        <f>IF(A17="","",IF(INDEX('2011-asu'!$A$1:HP39,MATCH(CCC!$C$1,'2011-asu'!$B:$B,0),MATCH(C17,'2011-asu'!$9:$9,0))=0,"",+INDEX('2011-asu'!$A$1:HP39,MATCH(CCC!$C$1,'2011-asu'!$B:$B,0),MATCH(C17,'2011-asu'!$9:$9,0))))</f>
        <v>16</v>
      </c>
    </row>
    <row r="18" spans="1:5" x14ac:dyDescent="0.25">
      <c r="A18" s="30">
        <f t="shared" si="0"/>
        <v>80</v>
      </c>
      <c r="B18" s="30" t="str">
        <f>IF(A18="","",+INDEX('2011-asu'!$9:$9,1,$A18-1))</f>
        <v>2020-07-15-to-2020-10-14-pe-05</v>
      </c>
      <c r="C18" s="30" t="str">
        <f>IF(A18="","",+INDEX('2011-asu'!$9:$9,1,$A18))</f>
        <v>2020-07-15-to-2020-10-14-up-05</v>
      </c>
      <c r="D18" s="30">
        <f>IF(A18="","",+IF((INDEX('2011-asu'!$A$1:HO40,MATCH(CCC!$C$1,'2011-asu'!$B:$B,0),MATCH(B18,'2011-asu'!$9:$9,0)))=0,"",(INDEX('2011-asu'!$A$1:HO40,MATCH(CCC!$C$1,'2011-asu'!$B:$B,0),MATCH(B18,'2011-asu'!$9:$9,0)))))</f>
        <v>281</v>
      </c>
      <c r="E18" s="30">
        <f>IF(A18="","",IF(INDEX('2011-asu'!$A$1:HP40,MATCH(CCC!$C$1,'2011-asu'!$B:$B,0),MATCH(C18,'2011-asu'!$9:$9,0))=0,"",+INDEX('2011-asu'!$A$1:HP40,MATCH(CCC!$C$1,'2011-asu'!$B:$B,0),MATCH(C18,'2011-asu'!$9:$9,0))))</f>
        <v>16.18</v>
      </c>
    </row>
    <row r="19" spans="1:5" x14ac:dyDescent="0.25">
      <c r="A19" s="30">
        <f t="shared" si="0"/>
        <v>78</v>
      </c>
      <c r="B19" s="30" t="str">
        <f>IF(A19="","",+INDEX('2011-asu'!$9:$9,1,$A19-1))</f>
        <v>2020-04-15-to-2020-07-14-pe-05</v>
      </c>
      <c r="C19" s="30" t="str">
        <f>IF(A19="","",+INDEX('2011-asu'!$9:$9,1,$A19))</f>
        <v>2020-04-15-to-2020-07-14-up-05</v>
      </c>
      <c r="D19" s="30">
        <f>IF(A19="","",+IF((INDEX('2011-asu'!$A$1:HO41,MATCH(CCC!$C$1,'2011-asu'!$B:$B,0),MATCH(B19,'2011-asu'!$9:$9,0)))=0,"",(INDEX('2011-asu'!$A$1:HO41,MATCH(CCC!$C$1,'2011-asu'!$B:$B,0),MATCH(B19,'2011-asu'!$9:$9,0)))))</f>
        <v>255</v>
      </c>
      <c r="E19" s="30">
        <f>IF(A19="","",IF(INDEX('2011-asu'!$A$1:HP41,MATCH(CCC!$C$1,'2011-asu'!$B:$B,0),MATCH(C19,'2011-asu'!$9:$9,0))=0,"",+INDEX('2011-asu'!$A$1:HP41,MATCH(CCC!$C$1,'2011-asu'!$B:$B,0),MATCH(C19,'2011-asu'!$9:$9,0))))</f>
        <v>14.63</v>
      </c>
    </row>
    <row r="20" spans="1:5" x14ac:dyDescent="0.25">
      <c r="A20" s="30">
        <f t="shared" si="0"/>
        <v>76</v>
      </c>
      <c r="B20" s="30" t="str">
        <f>IF(A20="","",+INDEX('2011-asu'!$9:$9,1,$A20-1))</f>
        <v>2020-01-15-to-2020-04-14-pe-05</v>
      </c>
      <c r="C20" s="30" t="str">
        <f>IF(A20="","",+INDEX('2011-asu'!$9:$9,1,$A20))</f>
        <v>2020-01-15-to-2020-04-14-up-05</v>
      </c>
      <c r="D20" s="30">
        <f>IF(A20="","",+IF((INDEX('2011-asu'!$A$1:HO42,MATCH(CCC!$C$1,'2011-asu'!$B:$B,0),MATCH(B20,'2011-asu'!$9:$9,0)))=0,"",(INDEX('2011-asu'!$A$1:HO42,MATCH(CCC!$C$1,'2011-asu'!$B:$B,0),MATCH(B20,'2011-asu'!$9:$9,0)))))</f>
        <v>251</v>
      </c>
      <c r="E20" s="30">
        <f>IF(A20="","",IF(INDEX('2011-asu'!$A$1:HP42,MATCH(CCC!$C$1,'2011-asu'!$B:$B,0),MATCH(C20,'2011-asu'!$9:$9,0))=0,"",+INDEX('2011-asu'!$A$1:HP42,MATCH(CCC!$C$1,'2011-asu'!$B:$B,0),MATCH(C20,'2011-asu'!$9:$9,0))))</f>
        <v>14.39</v>
      </c>
    </row>
    <row r="21" spans="1:5" x14ac:dyDescent="0.25">
      <c r="A21" s="30">
        <f t="shared" si="0"/>
        <v>74</v>
      </c>
      <c r="B21" s="30" t="str">
        <f>IF(A21="","",+INDEX('2011-asu'!$9:$9,1,$A21-1))</f>
        <v>2019-10-15-to-2020-01-14-pe-05</v>
      </c>
      <c r="C21" s="30" t="str">
        <f>IF(A21="","",+INDEX('2011-asu'!$9:$9,1,$A21))</f>
        <v>2019-10-15-to-2020-01-14-up-05</v>
      </c>
      <c r="D21" s="30">
        <f>IF(A21="","",+IF((INDEX('2011-asu'!$A$1:HO43,MATCH(CCC!$C$1,'2011-asu'!$B:$B,0),MATCH(B21,'2011-asu'!$9:$9,0)))=0,"",(INDEX('2011-asu'!$A$1:HO43,MATCH(CCC!$C$1,'2011-asu'!$B:$B,0),MATCH(B21,'2011-asu'!$9:$9,0)))))</f>
        <v>253</v>
      </c>
      <c r="E21" s="30">
        <f>IF(A21="","",IF(INDEX('2011-asu'!$A$1:HP43,MATCH(CCC!$C$1,'2011-asu'!$B:$B,0),MATCH(C21,'2011-asu'!$9:$9,0))=0,"",+INDEX('2011-asu'!$A$1:HP43,MATCH(CCC!$C$1,'2011-asu'!$B:$B,0),MATCH(C21,'2011-asu'!$9:$9,0))))</f>
        <v>14.51</v>
      </c>
    </row>
    <row r="22" spans="1:5" x14ac:dyDescent="0.25">
      <c r="A22" s="30">
        <f t="shared" si="0"/>
        <v>72</v>
      </c>
      <c r="B22" s="30" t="str">
        <f>IF(A22="","",+INDEX('2011-asu'!$9:$9,1,$A22-1))</f>
        <v>2019-07-15-to-2019-10-14-pe-05</v>
      </c>
      <c r="C22" s="30" t="str">
        <f>IF(A22="","",+INDEX('2011-asu'!$9:$9,1,$A22))</f>
        <v>2019-07-15-to-2019-10-14-up-05</v>
      </c>
      <c r="D22" s="30">
        <f>IF(A22="","",+IF((INDEX('2011-asu'!$A$1:HO44,MATCH(CCC!$C$1,'2011-asu'!$B:$B,0),MATCH(B22,'2011-asu'!$9:$9,0)))=0,"",(INDEX('2011-asu'!$A$1:HO44,MATCH(CCC!$C$1,'2011-asu'!$B:$B,0),MATCH(B22,'2011-asu'!$9:$9,0)))))</f>
        <v>257</v>
      </c>
      <c r="E22" s="30">
        <f>IF(A22="","",IF(INDEX('2011-asu'!$A$1:HP44,MATCH(CCC!$C$1,'2011-asu'!$B:$B,0),MATCH(C22,'2011-asu'!$9:$9,0))=0,"",+INDEX('2011-asu'!$A$1:HP44,MATCH(CCC!$C$1,'2011-asu'!$B:$B,0),MATCH(C22,'2011-asu'!$9:$9,0))))</f>
        <v>14.74</v>
      </c>
    </row>
    <row r="23" spans="1:5" x14ac:dyDescent="0.25">
      <c r="A23" s="30">
        <f t="shared" si="0"/>
        <v>70</v>
      </c>
      <c r="B23" s="30" t="str">
        <f>IF(A23="","",+INDEX('2011-asu'!$9:$9,1,$A23-1))</f>
        <v>2019-04-15-to-2019-07-14-pe-05</v>
      </c>
      <c r="C23" s="30" t="str">
        <f>IF(A23="","",+INDEX('2011-asu'!$9:$9,1,$A23))</f>
        <v>2019-04-15-to-2019-07-14-up-05</v>
      </c>
      <c r="D23" s="30">
        <f>IF(A23="","",+IF((INDEX('2011-asu'!$A$1:HO45,MATCH(CCC!$C$1,'2011-asu'!$B:$B,0),MATCH(B23,'2011-asu'!$9:$9,0)))=0,"",(INDEX('2011-asu'!$A$1:HO45,MATCH(CCC!$C$1,'2011-asu'!$B:$B,0),MATCH(B23,'2011-asu'!$9:$9,0)))))</f>
        <v>254</v>
      </c>
      <c r="E23" s="30">
        <f>IF(A23="","",IF(INDEX('2011-asu'!$A$1:HP45,MATCH(CCC!$C$1,'2011-asu'!$B:$B,0),MATCH(C23,'2011-asu'!$9:$9,0))=0,"",+INDEX('2011-asu'!$A$1:HP45,MATCH(CCC!$C$1,'2011-asu'!$B:$B,0),MATCH(C23,'2011-asu'!$9:$9,0))))</f>
        <v>14.57</v>
      </c>
    </row>
    <row r="24" spans="1:5" x14ac:dyDescent="0.25">
      <c r="A24" s="30">
        <f t="shared" si="0"/>
        <v>68</v>
      </c>
      <c r="B24" s="30" t="str">
        <f>IF(A24="","",+INDEX('2011-asu'!$9:$9,1,$A24-1))</f>
        <v>2019-01-15-to-2019-04-14-pe-05</v>
      </c>
      <c r="C24" s="30" t="str">
        <f>IF(A24="","",+INDEX('2011-asu'!$9:$9,1,$A24))</f>
        <v>2019-01-15-to-2019-04-14-up-05</v>
      </c>
      <c r="D24" s="30">
        <f>IF(A24="","",+IF((INDEX('2011-asu'!$A$1:HO46,MATCH(CCC!$C$1,'2011-asu'!$B:$B,0),MATCH(B24,'2011-asu'!$9:$9,0)))=0,"",(INDEX('2011-asu'!$A$1:HO46,MATCH(CCC!$C$1,'2011-asu'!$B:$B,0),MATCH(B24,'2011-asu'!$9:$9,0)))))</f>
        <v>231</v>
      </c>
      <c r="E24" s="30">
        <f>IF(A24="","",IF(INDEX('2011-asu'!$A$1:HP46,MATCH(CCC!$C$1,'2011-asu'!$B:$B,0),MATCH(C24,'2011-asu'!$9:$9,0))=0,"",+INDEX('2011-asu'!$A$1:HP46,MATCH(CCC!$C$1,'2011-asu'!$B:$B,0),MATCH(C24,'2011-asu'!$9:$9,0))))</f>
        <v>13.2</v>
      </c>
    </row>
    <row r="25" spans="1:5" x14ac:dyDescent="0.25">
      <c r="A25" s="30">
        <f t="shared" si="0"/>
        <v>66</v>
      </c>
      <c r="B25" s="30" t="str">
        <f>IF(A25="","",+INDEX('2011-asu'!$9:$9,1,$A25-1))</f>
        <v>2018-10-15-to-2019-01-14-pe-05</v>
      </c>
      <c r="C25" s="30" t="str">
        <f>IF(A25="","",+INDEX('2011-asu'!$9:$9,1,$A25))</f>
        <v>2018-10-15-to-2019-01-14-up-05</v>
      </c>
      <c r="D25" s="30">
        <f>IF(A25="","",+IF((INDEX('2011-asu'!$A$1:HO47,MATCH(CCC!$C$1,'2011-asu'!$B:$B,0),MATCH(B25,'2011-asu'!$9:$9,0)))=0,"",(INDEX('2011-asu'!$A$1:HO47,MATCH(CCC!$C$1,'2011-asu'!$B:$B,0),MATCH(B25,'2011-asu'!$9:$9,0)))))</f>
        <v>211</v>
      </c>
      <c r="E25" s="30">
        <f>IF(A25="","",IF(INDEX('2011-asu'!$A$1:HP47,MATCH(CCC!$C$1,'2011-asu'!$B:$B,0),MATCH(C25,'2011-asu'!$9:$9,0))=0,"",+INDEX('2011-asu'!$A$1:HP47,MATCH(CCC!$C$1,'2011-asu'!$B:$B,0),MATCH(C25,'2011-asu'!$9:$9,0))))</f>
        <v>12.02</v>
      </c>
    </row>
    <row r="26" spans="1:5" x14ac:dyDescent="0.25">
      <c r="A26" s="30">
        <f t="shared" si="0"/>
        <v>64</v>
      </c>
      <c r="B26" s="30" t="str">
        <f>IF(A26="","",+INDEX('2011-asu'!$9:$9,1,$A26-1))</f>
        <v>2018-07-15-to-2018-10-14-pe-05</v>
      </c>
      <c r="C26" s="30" t="str">
        <f>IF(A26="","",+INDEX('2011-asu'!$9:$9,1,$A26))</f>
        <v>2018-07-15-to-2018-10-14-up-05</v>
      </c>
      <c r="D26" s="30">
        <f>IF(A26="","",+IF((INDEX('2011-asu'!$A$1:HO48,MATCH(CCC!$C$1,'2011-asu'!$B:$B,0),MATCH(B26,'2011-asu'!$9:$9,0)))=0,"",(INDEX('2011-asu'!$A$1:HO48,MATCH(CCC!$C$1,'2011-asu'!$B:$B,0),MATCH(B26,'2011-asu'!$9:$9,0)))))</f>
        <v>208</v>
      </c>
      <c r="E26" s="30">
        <f>IF(A26="","",IF(INDEX('2011-asu'!$A$1:HP48,MATCH(CCC!$C$1,'2011-asu'!$B:$B,0),MATCH(C26,'2011-asu'!$9:$9,0))=0,"",+INDEX('2011-asu'!$A$1:HP48,MATCH(CCC!$C$1,'2011-asu'!$B:$B,0),MATCH(C26,'2011-asu'!$9:$9,0))))</f>
        <v>11.85</v>
      </c>
    </row>
    <row r="27" spans="1:5" x14ac:dyDescent="0.25">
      <c r="A27" s="30">
        <f t="shared" si="0"/>
        <v>62</v>
      </c>
      <c r="B27" s="30" t="str">
        <f>IF(A27="","",+INDEX('2011-asu'!$9:$9,1,$A27-1))</f>
        <v>2018-04-15-to-2018-07-14-pe-05</v>
      </c>
      <c r="C27" s="30" t="str">
        <f>IF(A27="","",+INDEX('2011-asu'!$9:$9,1,$A27))</f>
        <v>2018-04-15-to-2018-07-14-up-05</v>
      </c>
      <c r="D27" s="30">
        <f>IF(A27="","",+IF((INDEX('2011-asu'!$A$1:HO49,MATCH(CCC!$C$1,'2011-asu'!$B:$B,0),MATCH(B27,'2011-asu'!$9:$9,0)))=0,"",(INDEX('2011-asu'!$A$1:HO49,MATCH(CCC!$C$1,'2011-asu'!$B:$B,0),MATCH(B27,'2011-asu'!$9:$9,0)))))</f>
        <v>205</v>
      </c>
      <c r="E27" s="30">
        <f>IF(A27="","",IF(INDEX('2011-asu'!$A$1:HP49,MATCH(CCC!$C$1,'2011-asu'!$B:$B,0),MATCH(C27,'2011-asu'!$9:$9,0))=0,"",+INDEX('2011-asu'!$A$1:HP49,MATCH(CCC!$C$1,'2011-asu'!$B:$B,0),MATCH(C27,'2011-asu'!$9:$9,0))))</f>
        <v>11.67</v>
      </c>
    </row>
    <row r="28" spans="1:5" x14ac:dyDescent="0.25">
      <c r="A28" s="30">
        <f t="shared" si="0"/>
        <v>60</v>
      </c>
      <c r="B28" s="30" t="str">
        <f>IF(A28="","",+INDEX('2011-asu'!$9:$9,1,$A28-1))</f>
        <v>2018-01-15-to-2018-04-14-pe-05</v>
      </c>
      <c r="C28" s="30" t="str">
        <f>IF(A28="","",+INDEX('2011-asu'!$9:$9,1,$A28))</f>
        <v>2018-01-15-to-2018-04-14-up-05</v>
      </c>
      <c r="D28" s="30">
        <f>IF(A28="","",+IF((INDEX('2011-asu'!$A$1:HO50,MATCH(CCC!$C$1,'2011-asu'!$B:$B,0),MATCH(B28,'2011-asu'!$9:$9,0)))=0,"",(INDEX('2011-asu'!$A$1:HO50,MATCH(CCC!$C$1,'2011-asu'!$B:$B,0),MATCH(B28,'2011-asu'!$9:$9,0)))))</f>
        <v>207</v>
      </c>
      <c r="E28" s="30">
        <f>IF(A28="","",IF(INDEX('2011-asu'!$A$1:HP50,MATCH(CCC!$C$1,'2011-asu'!$B:$B,0),MATCH(C28,'2011-asu'!$9:$9,0))=0,"",+INDEX('2011-asu'!$A$1:HP50,MATCH(CCC!$C$1,'2011-asu'!$B:$B,0),MATCH(C28,'2011-asu'!$9:$9,0))))</f>
        <v>11.79</v>
      </c>
    </row>
    <row r="29" spans="1:5" x14ac:dyDescent="0.25">
      <c r="A29" s="30">
        <f t="shared" si="0"/>
        <v>58</v>
      </c>
      <c r="B29" s="30" t="str">
        <f>IF(A29="","",+INDEX('2011-asu'!$9:$9,1,$A29-1))</f>
        <v>2017-10-15-to-2018-01-14-pe-05</v>
      </c>
      <c r="C29" s="30" t="str">
        <f>IF(A29="","",+INDEX('2011-asu'!$9:$9,1,$A29))</f>
        <v>2017-10-15-to-2018-01-14-up-05</v>
      </c>
      <c r="D29" s="30">
        <f>IF(A29="","",+IF((INDEX('2011-asu'!$A$1:HO51,MATCH(CCC!$C$1,'2011-asu'!$B:$B,0),MATCH(B29,'2011-asu'!$9:$9,0)))=0,"",(INDEX('2011-asu'!$A$1:HO51,MATCH(CCC!$C$1,'2011-asu'!$B:$B,0),MATCH(B29,'2011-asu'!$9:$9,0)))))</f>
        <v>215</v>
      </c>
      <c r="E29" s="30">
        <f>IF(A29="","",IF(INDEX('2011-asu'!$A$1:HP51,MATCH(CCC!$C$1,'2011-asu'!$B:$B,0),MATCH(C29,'2011-asu'!$9:$9,0))=0,"",+INDEX('2011-asu'!$A$1:HP51,MATCH(CCC!$C$1,'2011-asu'!$B:$B,0),MATCH(C29,'2011-asu'!$9:$9,0))))</f>
        <v>12.26</v>
      </c>
    </row>
    <row r="30" spans="1:5" x14ac:dyDescent="0.25">
      <c r="A30" s="30">
        <f t="shared" si="0"/>
        <v>56</v>
      </c>
      <c r="B30" s="30" t="str">
        <f>IF(A30="","",+INDEX('2011-asu'!$9:$9,1,$A30-1))</f>
        <v>2017-07-15-to-2017-10-14-pe-05</v>
      </c>
      <c r="C30" s="30" t="str">
        <f>IF(A30="","",+INDEX('2011-asu'!$9:$9,1,$A30))</f>
        <v>2017-07-15-to-2017-10-14-up-05</v>
      </c>
      <c r="D30" s="30">
        <f>IF(A30="","",+IF((INDEX('2011-asu'!$A$1:HO52,MATCH(CCC!$C$1,'2011-asu'!$B:$B,0),MATCH(B30,'2011-asu'!$9:$9,0)))=0,"",(INDEX('2011-asu'!$A$1:HO52,MATCH(CCC!$C$1,'2011-asu'!$B:$B,0),MATCH(B30,'2011-asu'!$9:$9,0)))))</f>
        <v>212</v>
      </c>
      <c r="E30" s="30">
        <f>IF(A30="","",IF(INDEX('2011-asu'!$A$1:HP52,MATCH(CCC!$C$1,'2011-asu'!$B:$B,0),MATCH(C30,'2011-asu'!$9:$9,0))=0,"",+INDEX('2011-asu'!$A$1:HP52,MATCH(CCC!$C$1,'2011-asu'!$B:$B,0),MATCH(C30,'2011-asu'!$9:$9,0))))</f>
        <v>12.08</v>
      </c>
    </row>
    <row r="31" spans="1:5" x14ac:dyDescent="0.25">
      <c r="A31" s="30">
        <f t="shared" si="0"/>
        <v>54</v>
      </c>
      <c r="B31" s="30" t="str">
        <f>IF(A31="","",+INDEX('2011-asu'!$9:$9,1,$A31-1))</f>
        <v>2017-04-15-to-2017-07-14-pe-05</v>
      </c>
      <c r="C31" s="30" t="str">
        <f>IF(A31="","",+INDEX('2011-asu'!$9:$9,1,$A31))</f>
        <v>2017-04-15-to-2017-07-14-up-05</v>
      </c>
      <c r="D31" s="30">
        <f>IF(A31="","",+IF((INDEX('2011-asu'!$A$1:HO53,MATCH(CCC!$C$1,'2011-asu'!$B:$B,0),MATCH(B31,'2011-asu'!$9:$9,0)))=0,"",(INDEX('2011-asu'!$A$1:HO53,MATCH(CCC!$C$1,'2011-asu'!$B:$B,0),MATCH(B31,'2011-asu'!$9:$9,0)))))</f>
        <v>213</v>
      </c>
      <c r="E31" s="30">
        <f>IF(A31="","",IF(INDEX('2011-asu'!$A$1:HP53,MATCH(CCC!$C$1,'2011-asu'!$B:$B,0),MATCH(C31,'2011-asu'!$9:$9,0))=0,"",+INDEX('2011-asu'!$A$1:HP53,MATCH(CCC!$C$1,'2011-asu'!$B:$B,0),MATCH(C31,'2011-asu'!$9:$9,0))))</f>
        <v>12.14</v>
      </c>
    </row>
    <row r="32" spans="1:5" x14ac:dyDescent="0.25">
      <c r="A32" s="30">
        <f t="shared" si="0"/>
        <v>52</v>
      </c>
      <c r="B32" s="30" t="str">
        <f>IF(A32="","",+INDEX('2011-asu'!$9:$9,1,$A32-1))</f>
        <v>2017-01-15-to-2017-04-14-pe-05</v>
      </c>
      <c r="C32" s="30" t="str">
        <f>IF(A32="","",+INDEX('2011-asu'!$9:$9,1,$A32))</f>
        <v>2017-01-15-to-2017-04-14-up-05</v>
      </c>
      <c r="D32" s="30">
        <f>IF(A32="","",+IF((INDEX('2011-asu'!$A$1:HO54,MATCH(CCC!$C$1,'2011-asu'!$B:$B,0),MATCH(B32,'2011-asu'!$9:$9,0)))=0,"",(INDEX('2011-asu'!$A$1:HO54,MATCH(CCC!$C$1,'2011-asu'!$B:$B,0),MATCH(B32,'2011-asu'!$9:$9,0)))))</f>
        <v>229</v>
      </c>
      <c r="E32" s="30">
        <f>IF(A32="","",IF(INDEX('2011-asu'!$A$1:HP54,MATCH(CCC!$C$1,'2011-asu'!$B:$B,0),MATCH(C32,'2011-asu'!$9:$9,0))=0,"",+INDEX('2011-asu'!$A$1:HP54,MATCH(CCC!$C$1,'2011-asu'!$B:$B,0),MATCH(C32,'2011-asu'!$9:$9,0))))</f>
        <v>13.08</v>
      </c>
    </row>
    <row r="33" spans="1:5" x14ac:dyDescent="0.25">
      <c r="A33" s="30">
        <f t="shared" si="0"/>
        <v>50</v>
      </c>
      <c r="B33" s="30" t="str">
        <f>IF(A33="","",+INDEX('2011-asu'!$9:$9,1,$A33-1))</f>
        <v>2016-10-15-to-2017-01-14-pe-05</v>
      </c>
      <c r="C33" s="30" t="str">
        <f>IF(A33="","",+INDEX('2011-asu'!$9:$9,1,$A33))</f>
        <v>2016-10-15-to-2017-01-14-up-05</v>
      </c>
      <c r="D33" s="30">
        <f>IF(A33="","",+IF((INDEX('2011-asu'!$A$1:HO55,MATCH(CCC!$C$1,'2011-asu'!$B:$B,0),MATCH(B33,'2011-asu'!$9:$9,0)))=0,"",(INDEX('2011-asu'!$A$1:HO55,MATCH(CCC!$C$1,'2011-asu'!$B:$B,0),MATCH(B33,'2011-asu'!$9:$9,0)))))</f>
        <v>244</v>
      </c>
      <c r="E33" s="30">
        <f>IF(A33="","",IF(INDEX('2011-asu'!$A$1:HP55,MATCH(CCC!$C$1,'2011-asu'!$B:$B,0),MATCH(C33,'2011-asu'!$9:$9,0))=0,"",+INDEX('2011-asu'!$A$1:HP55,MATCH(CCC!$C$1,'2011-asu'!$B:$B,0),MATCH(C33,'2011-asu'!$9:$9,0))))</f>
        <v>13.97</v>
      </c>
    </row>
    <row r="34" spans="1:5" x14ac:dyDescent="0.25">
      <c r="A34" s="30">
        <f t="shared" si="0"/>
        <v>48</v>
      </c>
      <c r="B34" s="30" t="str">
        <f>IF(A34="","",+INDEX('2011-asu'!$9:$9,1,$A34-1))</f>
        <v>2016-07-15-to-2016-10-14-pe-05</v>
      </c>
      <c r="C34" s="30" t="str">
        <f>IF(A34="","",+INDEX('2011-asu'!$9:$9,1,$A34))</f>
        <v>2016-07-15-to-2016-10-14-up-05</v>
      </c>
      <c r="D34" s="30">
        <f>IF(A34="","",+IF((INDEX('2011-asu'!$A$1:HO56,MATCH(CCC!$C$1,'2011-asu'!$B:$B,0),MATCH(B34,'2011-asu'!$9:$9,0)))=0,"",(INDEX('2011-asu'!$A$1:HO56,MATCH(CCC!$C$1,'2011-asu'!$B:$B,0),MATCH(B34,'2011-asu'!$9:$9,0)))))</f>
        <v>263</v>
      </c>
      <c r="E34" s="30">
        <f>IF(A34="","",IF(INDEX('2011-asu'!$A$1:HP56,MATCH(CCC!$C$1,'2011-asu'!$B:$B,0),MATCH(C34,'2011-asu'!$9:$9,0))=0,"",+INDEX('2011-asu'!$A$1:HP56,MATCH(CCC!$C$1,'2011-asu'!$B:$B,0),MATCH(C34,'2011-asu'!$9:$9,0))))</f>
        <v>15.1</v>
      </c>
    </row>
    <row r="35" spans="1:5" x14ac:dyDescent="0.25">
      <c r="A35" s="30">
        <f t="shared" si="0"/>
        <v>46</v>
      </c>
      <c r="B35" s="30" t="str">
        <f>IF(A35="","",+INDEX('2011-asu'!$9:$9,1,$A35-1))</f>
        <v>2016-04-15-to-2016-07-14-pe-05</v>
      </c>
      <c r="C35" s="30" t="str">
        <f>IF(A35="","",+INDEX('2011-asu'!$9:$9,1,$A35))</f>
        <v>2016-04-15-to-2016-07-14-up-05</v>
      </c>
      <c r="D35" s="30">
        <f>IF(A35="","",+IF((INDEX('2011-asu'!$A$1:HO57,MATCH(CCC!$C$1,'2011-asu'!$B:$B,0),MATCH(B35,'2011-asu'!$9:$9,0)))=0,"",(INDEX('2011-asu'!$A$1:HO57,MATCH(CCC!$C$1,'2011-asu'!$B:$B,0),MATCH(B35,'2011-asu'!$9:$9,0)))))</f>
        <v>277</v>
      </c>
      <c r="E35" s="30">
        <f>IF(A35="","",IF(INDEX('2011-asu'!$A$1:HP57,MATCH(CCC!$C$1,'2011-asu'!$B:$B,0),MATCH(C35,'2011-asu'!$9:$9,0))=0,"",+INDEX('2011-asu'!$A$1:HP57,MATCH(CCC!$C$1,'2011-asu'!$B:$B,0),MATCH(C35,'2011-asu'!$9:$9,0))))</f>
        <v>15.94</v>
      </c>
    </row>
    <row r="36" spans="1:5" x14ac:dyDescent="0.25">
      <c r="A36" s="30">
        <f t="shared" si="0"/>
        <v>44</v>
      </c>
      <c r="B36" s="30" t="str">
        <f>IF(A36="","",+INDEX('2011-asu'!$9:$9,1,$A36-1))</f>
        <v>2016-01-15-to-2016-04-14-pe-05</v>
      </c>
      <c r="C36" s="30" t="str">
        <f>IF(A36="","",+INDEX('2011-asu'!$9:$9,1,$A36))</f>
        <v>2016-01-15-to-2016-04-14-up-05</v>
      </c>
      <c r="D36" s="30">
        <f>IF(A36="","",+IF((INDEX('2011-asu'!$A$1:HO58,MATCH(CCC!$C$1,'2011-asu'!$B:$B,0),MATCH(B36,'2011-asu'!$9:$9,0)))=0,"",(INDEX('2011-asu'!$A$1:HO58,MATCH(CCC!$C$1,'2011-asu'!$B:$B,0),MATCH(B36,'2011-asu'!$9:$9,0)))))</f>
        <v>256</v>
      </c>
      <c r="E36" s="30">
        <f>IF(A36="","",IF(INDEX('2011-asu'!$A$1:HP58,MATCH(CCC!$C$1,'2011-asu'!$B:$B,0),MATCH(C36,'2011-asu'!$9:$9,0))=0,"",+INDEX('2011-asu'!$A$1:HP58,MATCH(CCC!$C$1,'2011-asu'!$B:$B,0),MATCH(C36,'2011-asu'!$9:$9,0))))</f>
        <v>14.69</v>
      </c>
    </row>
    <row r="37" spans="1:5" x14ac:dyDescent="0.25">
      <c r="A37" s="30">
        <f t="shared" si="0"/>
        <v>42</v>
      </c>
      <c r="B37" s="30" t="str">
        <f>IF(A37="","",+INDEX('2011-asu'!$9:$9,1,$A37-1))</f>
        <v>2015-10-15-to-2016-01-14-pe-05</v>
      </c>
      <c r="C37" s="30" t="str">
        <f>IF(A37="","",+INDEX('2011-asu'!$9:$9,1,$A37))</f>
        <v>2015-10-15-to-2016-01-14-up-05</v>
      </c>
      <c r="D37" s="30">
        <f>IF(A37="","",+IF((INDEX('2011-asu'!$A$1:HO59,MATCH(CCC!$C$1,'2011-asu'!$B:$B,0),MATCH(B37,'2011-asu'!$9:$9,0)))=0,"",(INDEX('2011-asu'!$A$1:HO59,MATCH(CCC!$C$1,'2011-asu'!$B:$B,0),MATCH(B37,'2011-asu'!$9:$9,0)))))</f>
        <v>238</v>
      </c>
      <c r="E37" s="30">
        <f>IF(A37="","",IF(INDEX('2011-asu'!$A$1:HP59,MATCH(CCC!$C$1,'2011-asu'!$B:$B,0),MATCH(C37,'2011-asu'!$9:$9,0))=0,"",+INDEX('2011-asu'!$A$1:HP59,MATCH(CCC!$C$1,'2011-asu'!$B:$B,0),MATCH(C37,'2011-asu'!$9:$9,0))))</f>
        <v>13.62</v>
      </c>
    </row>
    <row r="38" spans="1:5" x14ac:dyDescent="0.25">
      <c r="A38" s="30">
        <f t="shared" si="0"/>
        <v>40</v>
      </c>
      <c r="B38" s="30" t="str">
        <f>IF(A38="","",+INDEX('2011-asu'!$9:$9,1,$A38-1))</f>
        <v>2015-07-15-to-2015-10-14-pe-05</v>
      </c>
      <c r="C38" s="30" t="str">
        <f>IF(A38="","",+INDEX('2011-asu'!$9:$9,1,$A38))</f>
        <v>2015-07-15-to-2015-10-14-up-05</v>
      </c>
      <c r="D38" s="30">
        <f>IF(A38="","",+IF((INDEX('2011-asu'!$A$1:HO60,MATCH(CCC!$C$1,'2011-asu'!$B:$B,0),MATCH(B38,'2011-asu'!$9:$9,0)))=0,"",(INDEX('2011-asu'!$A$1:HO60,MATCH(CCC!$C$1,'2011-asu'!$B:$B,0),MATCH(B38,'2011-asu'!$9:$9,0)))))</f>
        <v>230</v>
      </c>
      <c r="E38" s="30">
        <f>IF(A38="","",IF(INDEX('2011-asu'!$A$1:HP60,MATCH(CCC!$C$1,'2011-asu'!$B:$B,0),MATCH(C38,'2011-asu'!$9:$9,0))=0,"",+INDEX('2011-asu'!$A$1:HP60,MATCH(CCC!$C$1,'2011-asu'!$B:$B,0),MATCH(C38,'2011-asu'!$9:$9,0))))</f>
        <v>13.14</v>
      </c>
    </row>
    <row r="39" spans="1:5" x14ac:dyDescent="0.25">
      <c r="A39" s="30">
        <f t="shared" ref="A39" si="1">IF(OR(A38=4,A38=""),"",+A38-2)</f>
        <v>38</v>
      </c>
      <c r="B39" s="30" t="str">
        <f>IF(A39="","",+INDEX('2011-asu'!$9:$9,1,$A39-1))</f>
        <v>2015-04-15-to-2015-07-14-pe-05</v>
      </c>
      <c r="C39" s="30" t="str">
        <f>IF(A39="","",+INDEX('2011-asu'!$9:$9,1,$A39))</f>
        <v>2015-04-15-to-2015-07-14-up-05</v>
      </c>
      <c r="D39" s="30">
        <f>IF(A39="","",+IF((INDEX('2011-asu'!$A$1:HO61,MATCH(CCC!$C$1,'2011-asu'!$B:$B,0),MATCH(B39,'2011-asu'!$9:$9,0)))=0,"",(INDEX('2011-asu'!$A$1:HO61,MATCH(CCC!$C$1,'2011-asu'!$B:$B,0),MATCH(B39,'2011-asu'!$9:$9,0)))))</f>
        <v>238</v>
      </c>
      <c r="E39" s="30">
        <f>IF(A39="","",IF(INDEX('2011-asu'!$A$1:HP61,MATCH(CCC!$C$1,'2011-asu'!$B:$B,0),MATCH(C39,'2011-asu'!$9:$9,0))=0,"",+INDEX('2011-asu'!$A$1:HP61,MATCH(CCC!$C$1,'2011-asu'!$B:$B,0),MATCH(C39,'2011-asu'!$9:$9,0))))</f>
        <v>13.62</v>
      </c>
    </row>
    <row r="40" spans="1:5" x14ac:dyDescent="0.25">
      <c r="A40" s="30">
        <f t="shared" ref="A40:A70" si="2">IF(OR(A39=4,A39=""),"",+A39-2)</f>
        <v>36</v>
      </c>
      <c r="B40" s="30" t="str">
        <f>IF(A40="","",+INDEX('2011-asu'!$9:$9,1,$A40-1))</f>
        <v>2015-01-15-to-2015-04-14-pe-05</v>
      </c>
      <c r="C40" s="30" t="str">
        <f>IF(A40="","",+INDEX('2011-asu'!$9:$9,1,$A40))</f>
        <v>2015-01-15-to-2015-04-14-up-05</v>
      </c>
      <c r="D40" s="30">
        <f>IF(A40="","",+IF((INDEX('2011-asu'!$A$1:HO62,MATCH(CCC!$C$1,'2011-asu'!$B:$B,0),MATCH(B40,'2011-asu'!$9:$9,0)))=0,"",(INDEX('2011-asu'!$A$1:HO62,MATCH(CCC!$C$1,'2011-asu'!$B:$B,0),MATCH(B40,'2011-asu'!$9:$9,0)))))</f>
        <v>234</v>
      </c>
      <c r="E40" s="30">
        <f>IF(A40="","",IF(INDEX('2011-asu'!$A$1:HP62,MATCH(CCC!$C$1,'2011-asu'!$B:$B,0),MATCH(C40,'2011-asu'!$9:$9,0))=0,"",+INDEX('2011-asu'!$A$1:HP62,MATCH(CCC!$C$1,'2011-asu'!$B:$B,0),MATCH(C40,'2011-asu'!$9:$9,0))))</f>
        <v>13.38</v>
      </c>
    </row>
    <row r="41" spans="1:5" x14ac:dyDescent="0.25">
      <c r="A41" s="30">
        <f t="shared" si="2"/>
        <v>34</v>
      </c>
      <c r="B41" s="30" t="str">
        <f>IF(A41="","",+INDEX('2011-asu'!$9:$9,1,$A41-1))</f>
        <v>2014-10-15-to-2015-01-14-pe-05</v>
      </c>
      <c r="C41" s="30" t="str">
        <f>IF(A41="","",+INDEX('2011-asu'!$9:$9,1,$A41))</f>
        <v>2014-10-15-to-2015-01-14-up-05</v>
      </c>
      <c r="D41" s="30">
        <f>IF(A41="","",+IF((INDEX('2011-asu'!$A$1:HO63,MATCH(CCC!$C$1,'2011-asu'!$B:$B,0),MATCH(B41,'2011-asu'!$9:$9,0)))=0,"",(INDEX('2011-asu'!$A$1:HO63,MATCH(CCC!$C$1,'2011-asu'!$B:$B,0),MATCH(B41,'2011-asu'!$9:$9,0)))))</f>
        <v>217</v>
      </c>
      <c r="E41" s="30">
        <f>IF(A41="","",IF(INDEX('2011-asu'!$A$1:HP63,MATCH(CCC!$C$1,'2011-asu'!$B:$B,0),MATCH(C41,'2011-asu'!$9:$9,0))=0,"",+INDEX('2011-asu'!$A$1:HP63,MATCH(CCC!$C$1,'2011-asu'!$B:$B,0),MATCH(C41,'2011-asu'!$9:$9,0))))</f>
        <v>12.38</v>
      </c>
    </row>
    <row r="42" spans="1:5" x14ac:dyDescent="0.25">
      <c r="A42" s="30">
        <f t="shared" si="2"/>
        <v>32</v>
      </c>
      <c r="B42" s="30" t="str">
        <f>IF(A42="","",+INDEX('2011-asu'!$9:$9,1,$A42-1))</f>
        <v>2014-07-15-to-2014-10-14-pe-05</v>
      </c>
      <c r="C42" s="30" t="str">
        <f>IF(A42="","",+INDEX('2011-asu'!$9:$9,1,$A42))</f>
        <v>2014-07-15-to-2014-10-14-up-05</v>
      </c>
      <c r="D42" s="30">
        <f>IF(A42="","",+IF((INDEX('2011-asu'!$A$1:HO64,MATCH(CCC!$C$1,'2011-asu'!$B:$B,0),MATCH(B42,'2011-asu'!$9:$9,0)))=0,"",(INDEX('2011-asu'!$A$1:HO64,MATCH(CCC!$C$1,'2011-asu'!$B:$B,0),MATCH(B42,'2011-asu'!$9:$9,0)))))</f>
        <v>217</v>
      </c>
      <c r="E42" s="30">
        <f>IF(A42="","",IF(INDEX('2011-asu'!$A$1:HP64,MATCH(CCC!$C$1,'2011-asu'!$B:$B,0),MATCH(C42,'2011-asu'!$9:$9,0))=0,"",+INDEX('2011-asu'!$A$1:HP64,MATCH(CCC!$C$1,'2011-asu'!$B:$B,0),MATCH(C42,'2011-asu'!$9:$9,0))))</f>
        <v>12.38</v>
      </c>
    </row>
    <row r="43" spans="1:5" x14ac:dyDescent="0.25">
      <c r="A43" s="30">
        <f t="shared" si="2"/>
        <v>30</v>
      </c>
      <c r="B43" s="30" t="str">
        <f>IF(A43="","",+INDEX('2011-asu'!$9:$9,1,$A43-1))</f>
        <v>2014-04-15-to-2014-07-14-pe-05</v>
      </c>
      <c r="C43" s="30" t="str">
        <f>IF(A43="","",+INDEX('2011-asu'!$9:$9,1,$A43))</f>
        <v>2014-04-15-to-2014-07-14-up-05</v>
      </c>
      <c r="D43" s="30">
        <f>IF(A43="","",+IF((INDEX('2011-asu'!$A$1:HO65,MATCH(CCC!$C$1,'2011-asu'!$B:$B,0),MATCH(B43,'2011-asu'!$9:$9,0)))=0,"",(INDEX('2011-asu'!$A$1:HO65,MATCH(CCC!$C$1,'2011-asu'!$B:$B,0),MATCH(B43,'2011-asu'!$9:$9,0)))))</f>
        <v>228</v>
      </c>
      <c r="E43" s="30">
        <f>IF(A43="","",IF(INDEX('2011-asu'!$A$1:HP65,MATCH(CCC!$C$1,'2011-asu'!$B:$B,0),MATCH(C43,'2011-asu'!$9:$9,0))=0,"",+INDEX('2011-asu'!$A$1:HP65,MATCH(CCC!$C$1,'2011-asu'!$B:$B,0),MATCH(C43,'2011-asu'!$9:$9,0))))</f>
        <v>13.02</v>
      </c>
    </row>
    <row r="44" spans="1:5" x14ac:dyDescent="0.25">
      <c r="A44" s="30">
        <f t="shared" si="2"/>
        <v>28</v>
      </c>
      <c r="B44" s="30" t="str">
        <f>IF(A44="","",+INDEX('2011-asu'!$9:$9,1,$A44-1))</f>
        <v>2014-01-15-to-2014-04-14-pe-05</v>
      </c>
      <c r="C44" s="30" t="str">
        <f>IF(A44="","",+INDEX('2011-asu'!$9:$9,1,$A44))</f>
        <v>2014-01-15-to-2014-04-14-up-05</v>
      </c>
      <c r="D44" s="30">
        <f>IF(A44="","",+IF((INDEX('2011-asu'!$A$1:HO66,MATCH(CCC!$C$1,'2011-asu'!$B:$B,0),MATCH(B44,'2011-asu'!$9:$9,0)))=0,"",(INDEX('2011-asu'!$A$1:HO66,MATCH(CCC!$C$1,'2011-asu'!$B:$B,0),MATCH(B44,'2011-asu'!$9:$9,0)))))</f>
        <v>244</v>
      </c>
      <c r="E44" s="30">
        <f>IF(A44="","",IF(INDEX('2011-asu'!$A$1:HP66,MATCH(CCC!$C$1,'2011-asu'!$B:$B,0),MATCH(C44,'2011-asu'!$9:$9,0))=0,"",+INDEX('2011-asu'!$A$1:HP66,MATCH(CCC!$C$1,'2011-asu'!$B:$B,0),MATCH(C44,'2011-asu'!$9:$9,0))))</f>
        <v>13.97</v>
      </c>
    </row>
    <row r="45" spans="1:5" x14ac:dyDescent="0.25">
      <c r="A45" s="30">
        <f t="shared" si="2"/>
        <v>26</v>
      </c>
      <c r="B45" s="30" t="str">
        <f>IF(A45="","",+INDEX('2011-asu'!$9:$9,1,$A45-1))</f>
        <v>2013-10-15-to-2014-01-14-pe-05</v>
      </c>
      <c r="C45" s="30" t="str">
        <f>IF(A45="","",+INDEX('2011-asu'!$9:$9,1,$A45))</f>
        <v>2013-10-15-to-2014-01-14-up-05</v>
      </c>
      <c r="D45" s="30">
        <f>IF(A45="","",+IF((INDEX('2011-asu'!$A$1:HO67,MATCH(CCC!$C$1,'2011-asu'!$B:$B,0),MATCH(B45,'2011-asu'!$9:$9,0)))=0,"",(INDEX('2011-asu'!$A$1:HO67,MATCH(CCC!$C$1,'2011-asu'!$B:$B,0),MATCH(B45,'2011-asu'!$9:$9,0)))))</f>
        <v>241</v>
      </c>
      <c r="E45" s="30">
        <f>IF(A45="","",IF(INDEX('2011-asu'!$A$1:HP67,MATCH(CCC!$C$1,'2011-asu'!$B:$B,0),MATCH(C45,'2011-asu'!$9:$9,0))=0,"",+INDEX('2011-asu'!$A$1:HP67,MATCH(CCC!$C$1,'2011-asu'!$B:$B,0),MATCH(C45,'2011-asu'!$9:$9,0))))</f>
        <v>13.79</v>
      </c>
    </row>
    <row r="46" spans="1:5" x14ac:dyDescent="0.25">
      <c r="A46" s="30">
        <f t="shared" si="2"/>
        <v>24</v>
      </c>
      <c r="B46" s="30" t="str">
        <f>IF(A46="","",+INDEX('2011-asu'!$9:$9,1,$A46-1))</f>
        <v>2013-07-15-to-2013-10-14-pe-05</v>
      </c>
      <c r="C46" s="30" t="str">
        <f>IF(A46="","",+INDEX('2011-asu'!$9:$9,1,$A46))</f>
        <v>2013-07-15-to-2013-10-14-up-05</v>
      </c>
      <c r="D46" s="30">
        <f>IF(A46="","",+IF((INDEX('2011-asu'!$A$1:HO68,MATCH(CCC!$C$1,'2011-asu'!$B:$B,0),MATCH(B46,'2011-asu'!$9:$9,0)))=0,"",(INDEX('2011-asu'!$A$1:HO68,MATCH(CCC!$C$1,'2011-asu'!$B:$B,0),MATCH(B46,'2011-asu'!$9:$9,0)))))</f>
        <v>248</v>
      </c>
      <c r="E46" s="30">
        <f>IF(A46="","",IF(INDEX('2011-asu'!$A$1:HP68,MATCH(CCC!$C$1,'2011-asu'!$B:$B,0),MATCH(C46,'2011-asu'!$9:$9,0))=0,"",+INDEX('2011-asu'!$A$1:HP68,MATCH(CCC!$C$1,'2011-asu'!$B:$B,0),MATCH(C46,'2011-asu'!$9:$9,0))))</f>
        <v>14.21</v>
      </c>
    </row>
    <row r="47" spans="1:5" x14ac:dyDescent="0.25">
      <c r="A47" s="30">
        <f t="shared" si="2"/>
        <v>22</v>
      </c>
      <c r="B47" s="30" t="str">
        <f>IF(A47="","",+INDEX('2011-asu'!$9:$9,1,$A47-1))</f>
        <v>2013-04-15-to-2013-07-14-pe-05</v>
      </c>
      <c r="C47" s="30" t="str">
        <f>IF(A47="","",+INDEX('2011-asu'!$9:$9,1,$A47))</f>
        <v>2013-04-15-to-2013-07-14-up-05</v>
      </c>
      <c r="D47" s="30">
        <f>IF(A47="","",+IF((INDEX('2011-asu'!$A$1:HO69,MATCH(CCC!$C$1,'2011-asu'!$B:$B,0),MATCH(B47,'2011-asu'!$9:$9,0)))=0,"",(INDEX('2011-asu'!$A$1:HO69,MATCH(CCC!$C$1,'2011-asu'!$B:$B,0),MATCH(B47,'2011-asu'!$9:$9,0)))))</f>
        <v>261</v>
      </c>
      <c r="E47" s="30">
        <f>IF(A47="","",IF(INDEX('2011-asu'!$A$1:HP69,MATCH(CCC!$C$1,'2011-asu'!$B:$B,0),MATCH(C47,'2011-asu'!$9:$9,0))=0,"",+INDEX('2011-asu'!$A$1:HP69,MATCH(CCC!$C$1,'2011-asu'!$B:$B,0),MATCH(C47,'2011-asu'!$9:$9,0))))</f>
        <v>14.98</v>
      </c>
    </row>
    <row r="48" spans="1:5" x14ac:dyDescent="0.25">
      <c r="A48" s="30">
        <f t="shared" si="2"/>
        <v>20</v>
      </c>
      <c r="B48" s="30" t="str">
        <f>IF(A48="","",+INDEX('2011-asu'!$9:$9,1,$A48-1))</f>
        <v>2013-01-15-to-2013-04-14-pe-05</v>
      </c>
      <c r="C48" s="30" t="str">
        <f>IF(A48="","",+INDEX('2011-asu'!$9:$9,1,$A48))</f>
        <v>2013-01-15-to-2013-04-14-up-05</v>
      </c>
      <c r="D48" s="30">
        <f>IF(A48="","",+IF((INDEX('2011-asu'!$A$1:HO70,MATCH(CCC!$C$1,'2011-asu'!$B:$B,0),MATCH(B48,'2011-asu'!$9:$9,0)))=0,"",(INDEX('2011-asu'!$A$1:HO70,MATCH(CCC!$C$1,'2011-asu'!$B:$B,0),MATCH(B48,'2011-asu'!$9:$9,0)))))</f>
        <v>285</v>
      </c>
      <c r="E48" s="30">
        <f>IF(A48="","",IF(INDEX('2011-asu'!$A$1:HP70,MATCH(CCC!$C$1,'2011-asu'!$B:$B,0),MATCH(C48,'2011-asu'!$9:$9,0))=0,"",+INDEX('2011-asu'!$A$1:HP70,MATCH(CCC!$C$1,'2011-asu'!$B:$B,0),MATCH(C48,'2011-asu'!$9:$9,0))))</f>
        <v>16.420000000000002</v>
      </c>
    </row>
    <row r="49" spans="1:5" x14ac:dyDescent="0.25">
      <c r="A49" s="30">
        <f t="shared" si="2"/>
        <v>18</v>
      </c>
      <c r="B49" s="30" t="str">
        <f>IF(A49="","",+INDEX('2011-asu'!$9:$9,1,$A49-1))</f>
        <v>2012-10-15-to-2013-01-14-pe-05</v>
      </c>
      <c r="C49" s="30" t="str">
        <f>IF(A49="","",+INDEX('2011-asu'!$9:$9,1,$A49))</f>
        <v>2012-10-15-to-2013-01-14-up-05</v>
      </c>
      <c r="D49" s="30">
        <f>IF(A49="","",+IF((INDEX('2011-asu'!$A$1:HO71,MATCH(CCC!$C$1,'2011-asu'!$B:$B,0),MATCH(B49,'2011-asu'!$9:$9,0)))=0,"",(INDEX('2011-asu'!$A$1:HO71,MATCH(CCC!$C$1,'2011-asu'!$B:$B,0),MATCH(B49,'2011-asu'!$9:$9,0)))))</f>
        <v>303</v>
      </c>
      <c r="E49" s="30">
        <f>IF(A49="","",IF(INDEX('2011-asu'!$A$1:HP71,MATCH(CCC!$C$1,'2011-asu'!$B:$B,0),MATCH(C49,'2011-asu'!$9:$9,0))=0,"",+INDEX('2011-asu'!$A$1:HP71,MATCH(CCC!$C$1,'2011-asu'!$B:$B,0),MATCH(C49,'2011-asu'!$9:$9,0))))</f>
        <v>17.5</v>
      </c>
    </row>
    <row r="50" spans="1:5" x14ac:dyDescent="0.25">
      <c r="A50" s="30">
        <f t="shared" si="2"/>
        <v>16</v>
      </c>
      <c r="B50" s="30" t="str">
        <f>IF(A50="","",+INDEX('2011-asu'!$9:$9,1,$A50-1))</f>
        <v>2012-07-15-to-2012-10-14-pe-05</v>
      </c>
      <c r="C50" s="30" t="str">
        <f>IF(A50="","",+INDEX('2011-asu'!$9:$9,1,$A50))</f>
        <v>2012-07-15-to-2012-10-14-up-05</v>
      </c>
      <c r="D50" s="30">
        <f>IF(A50="","",+IF((INDEX('2011-asu'!$A$1:HO72,MATCH(CCC!$C$1,'2011-asu'!$B:$B,0),MATCH(B50,'2011-asu'!$9:$9,0)))=0,"",(INDEX('2011-asu'!$A$1:HO72,MATCH(CCC!$C$1,'2011-asu'!$B:$B,0),MATCH(B50,'2011-asu'!$9:$9,0)))))</f>
        <v>300</v>
      </c>
      <c r="E50" s="30">
        <f>IF(A50="","",IF(INDEX('2011-asu'!$A$1:HP72,MATCH(CCC!$C$1,'2011-asu'!$B:$B,0),MATCH(C50,'2011-asu'!$9:$9,0))=0,"",+INDEX('2011-asu'!$A$1:HP72,MATCH(CCC!$C$1,'2011-asu'!$B:$B,0),MATCH(C50,'2011-asu'!$9:$9,0))))</f>
        <v>17.32</v>
      </c>
    </row>
    <row r="51" spans="1:5" x14ac:dyDescent="0.25">
      <c r="A51" s="30">
        <f t="shared" si="2"/>
        <v>14</v>
      </c>
      <c r="B51" s="30" t="str">
        <f>IF(A51="","",+INDEX('2011-asu'!$9:$9,1,$A51-1))</f>
        <v>2012-04-15-to-2012-07-14-pe-05</v>
      </c>
      <c r="C51" s="30" t="str">
        <f>IF(A51="","",+INDEX('2011-asu'!$9:$9,1,$A51))</f>
        <v>2012-04-15-to-2012-07-14-up-05</v>
      </c>
      <c r="D51" s="30">
        <f>IF(A51="","",+IF((INDEX('2011-asu'!$A$1:HO73,MATCH(CCC!$C$1,'2011-asu'!$B:$B,0),MATCH(B51,'2011-asu'!$9:$9,0)))=0,"",(INDEX('2011-asu'!$A$1:HO73,MATCH(CCC!$C$1,'2011-asu'!$B:$B,0),MATCH(B51,'2011-asu'!$9:$9,0)))))</f>
        <v>297</v>
      </c>
      <c r="E51" s="30">
        <f>IF(A51="","",IF(INDEX('2011-asu'!$A$1:HP73,MATCH(CCC!$C$1,'2011-asu'!$B:$B,0),MATCH(C51,'2011-asu'!$9:$9,0))=0,"",+INDEX('2011-asu'!$A$1:HP73,MATCH(CCC!$C$1,'2011-asu'!$B:$B,0),MATCH(C51,'2011-asu'!$9:$9,0))))</f>
        <v>17.14</v>
      </c>
    </row>
    <row r="52" spans="1:5" x14ac:dyDescent="0.25">
      <c r="A52" s="30">
        <f t="shared" si="2"/>
        <v>12</v>
      </c>
      <c r="B52" s="30" t="str">
        <f>IF(A52="","",+INDEX('2011-asu'!$9:$9,1,$A52-1))</f>
        <v>2012-01-15-to-2012-04-14-pe-05</v>
      </c>
      <c r="C52" s="30" t="str">
        <f>IF(A52="","",+INDEX('2011-asu'!$9:$9,1,$A52))</f>
        <v>2012-01-15-to-2012-04-14-up-05</v>
      </c>
      <c r="D52" s="30">
        <f>IF(A52="","",+IF((INDEX('2011-asu'!$A$1:HO74,MATCH(CCC!$C$1,'2011-asu'!$B:$B,0),MATCH(B52,'2011-asu'!$9:$9,0)))=0,"",(INDEX('2011-asu'!$A$1:HO74,MATCH(CCC!$C$1,'2011-asu'!$B:$B,0),MATCH(B52,'2011-asu'!$9:$9,0)))))</f>
        <v>276</v>
      </c>
      <c r="E52" s="30">
        <f>IF(A52="","",IF(INDEX('2011-asu'!$A$1:HP74,MATCH(CCC!$C$1,'2011-asu'!$B:$B,0),MATCH(C52,'2011-asu'!$9:$9,0))=0,"",+INDEX('2011-asu'!$A$1:HP74,MATCH(CCC!$C$1,'2011-asu'!$B:$B,0),MATCH(C52,'2011-asu'!$9:$9,0))))</f>
        <v>15.88</v>
      </c>
    </row>
    <row r="53" spans="1:5" x14ac:dyDescent="0.25">
      <c r="A53" s="30">
        <f t="shared" si="2"/>
        <v>10</v>
      </c>
      <c r="B53" s="30" t="str">
        <f>IF(A53="","",+INDEX('2011-asu'!$9:$9,1,$A53-1))</f>
        <v>2011-10-15-to-2012-01-14-pe-05</v>
      </c>
      <c r="C53" s="30" t="str">
        <f>IF(A53="","",+INDEX('2011-asu'!$9:$9,1,$A53))</f>
        <v>2011-10-15-to-2012-01-14-up-05</v>
      </c>
      <c r="D53" s="30">
        <f>IF(A53="","",+IF((INDEX('2011-asu'!$A$1:HO75,MATCH(CCC!$C$1,'2011-asu'!$B:$B,0),MATCH(B53,'2011-asu'!$9:$9,0)))=0,"",(INDEX('2011-asu'!$A$1:HO75,MATCH(CCC!$C$1,'2011-asu'!$B:$B,0),MATCH(B53,'2011-asu'!$9:$9,0)))))</f>
        <v>251</v>
      </c>
      <c r="E53" s="30">
        <f>IF(A53="","",IF(INDEX('2011-asu'!$A$1:HP75,MATCH(CCC!$C$1,'2011-asu'!$B:$B,0),MATCH(C53,'2011-asu'!$9:$9,0))=0,"",+INDEX('2011-asu'!$A$1:HP75,MATCH(CCC!$C$1,'2011-asu'!$B:$B,0),MATCH(C53,'2011-asu'!$9:$9,0))))</f>
        <v>14.39</v>
      </c>
    </row>
    <row r="54" spans="1:5" x14ac:dyDescent="0.25">
      <c r="A54" s="30">
        <f t="shared" si="2"/>
        <v>8</v>
      </c>
      <c r="B54" s="30" t="str">
        <f>IF(A54="","",+INDEX('2011-asu'!$9:$9,1,$A54-1))</f>
        <v>2011-07-15-to-2011-10-14-pe-05</v>
      </c>
      <c r="C54" s="30" t="str">
        <f>IF(A54="","",+INDEX('2011-asu'!$9:$9,1,$A54))</f>
        <v>2011-07-15-to-2011-10-14-up-05</v>
      </c>
      <c r="D54" s="30">
        <f>IF(A54="","",+IF((INDEX('2011-asu'!$A$1:HO76,MATCH(CCC!$C$1,'2011-asu'!$B:$B,0),MATCH(B54,'2011-asu'!$9:$9,0)))=0,"",(INDEX('2011-asu'!$A$1:HO76,MATCH(CCC!$C$1,'2011-asu'!$B:$B,0),MATCH(B54,'2011-asu'!$9:$9,0)))))</f>
        <v>228</v>
      </c>
      <c r="E54" s="30">
        <f>IF(A54="","",IF(INDEX('2011-asu'!$A$1:HP76,MATCH(CCC!$C$1,'2011-asu'!$B:$B,0),MATCH(C54,'2011-asu'!$9:$9,0))=0,"",+INDEX('2011-asu'!$A$1:HP76,MATCH(CCC!$C$1,'2011-asu'!$B:$B,0),MATCH(C54,'2011-asu'!$9:$9,0))))</f>
        <v>13.02</v>
      </c>
    </row>
    <row r="55" spans="1:5" x14ac:dyDescent="0.25">
      <c r="A55" s="30">
        <f t="shared" si="2"/>
        <v>6</v>
      </c>
      <c r="B55" s="30" t="str">
        <f>IF(A55="","",+INDEX('2011-asu'!$9:$9,1,$A55-1))</f>
        <v>2011-04-15-to-2011-07-14-pe-05</v>
      </c>
      <c r="C55" s="30" t="str">
        <f>IF(A55="","",+INDEX('2011-asu'!$9:$9,1,$A55))</f>
        <v>2011-04-15-to-2011-07-14-up-05</v>
      </c>
      <c r="D55" s="30">
        <f>IF(A55="","",+IF((INDEX('2011-asu'!$A$1:HO77,MATCH(CCC!$C$1,'2011-asu'!$B:$B,0),MATCH(B55,'2011-asu'!$9:$9,0)))=0,"",(INDEX('2011-asu'!$A$1:HO77,MATCH(CCC!$C$1,'2011-asu'!$B:$B,0),MATCH(B55,'2011-asu'!$9:$9,0)))))</f>
        <v>220</v>
      </c>
      <c r="E55" s="30">
        <f>IF(A55="","",IF(INDEX('2011-asu'!$A$1:HP77,MATCH(CCC!$C$1,'2011-asu'!$B:$B,0),MATCH(C55,'2011-asu'!$9:$9,0))=0,"",+INDEX('2011-asu'!$A$1:HP77,MATCH(CCC!$C$1,'2011-asu'!$B:$B,0),MATCH(C55,'2011-asu'!$9:$9,0))))</f>
        <v>12.55</v>
      </c>
    </row>
    <row r="56" spans="1:5" x14ac:dyDescent="0.25">
      <c r="A56" s="30">
        <f t="shared" si="2"/>
        <v>4</v>
      </c>
      <c r="B56" s="30" t="str">
        <f>IF(A56="","",+INDEX('2011-asu'!$9:$9,1,$A56-1))</f>
        <v>2011-02-01-to-2011-04-14-pe-05</v>
      </c>
      <c r="C56" s="30" t="str">
        <f>IF(A56="","",+INDEX('2011-asu'!$9:$9,1,$A56))</f>
        <v>2011-02-01-to-2011-04-14-up-05</v>
      </c>
      <c r="D56" s="30">
        <f>IF(A56="","",+IF((INDEX('2011-asu'!$A$1:HO78,MATCH(CCC!$C$1,'2011-asu'!$B:$B,0),MATCH(B56,'2011-asu'!$9:$9,0)))=0,"",(INDEX('2011-asu'!$A$1:HO78,MATCH(CCC!$C$1,'2011-asu'!$B:$B,0),MATCH(B56,'2011-asu'!$9:$9,0)))))</f>
        <v>252</v>
      </c>
      <c r="E56" s="30">
        <f>IF(A56="","",IF(INDEX('2011-asu'!$A$1:HP78,MATCH(CCC!$C$1,'2011-asu'!$B:$B,0),MATCH(C56,'2011-asu'!$9:$9,0))=0,"",+INDEX('2011-asu'!$A$1:HP78,MATCH(CCC!$C$1,'2011-asu'!$B:$B,0),MATCH(C56,'2011-asu'!$9:$9,0))))</f>
        <v>14.45</v>
      </c>
    </row>
    <row r="57" spans="1:5" x14ac:dyDescent="0.25">
      <c r="A57" s="30" t="str">
        <f t="shared" si="2"/>
        <v/>
      </c>
      <c r="B57" s="30" t="str">
        <f>IF(A57="","",+INDEX('2011-asu'!$9:$9,1,$A57-1))</f>
        <v/>
      </c>
      <c r="C57" s="30" t="str">
        <f>IF(A57="","",+INDEX('2011-asu'!$9:$9,1,$A57))</f>
        <v/>
      </c>
      <c r="D57" s="30" t="str">
        <f>IF(A57="","",+IF((INDEX('2011-asu'!$A$1:HO79,MATCH(CCC!$C$1,'2011-asu'!$B:$B,0),MATCH(B57,'2011-asu'!$9:$9,0)))=0,"",(INDEX('2011-asu'!$A$1:HO79,MATCH(CCC!$C$1,'2011-asu'!$B:$B,0),MATCH(B57,'2011-asu'!$9:$9,0)))))</f>
        <v/>
      </c>
      <c r="E57" s="30" t="str">
        <f>IF(A57="","",IF(INDEX('2011-asu'!$A$1:HP79,MATCH(CCC!$C$1,'2011-asu'!$B:$B,0),MATCH(C57,'2011-asu'!$9:$9,0))=0,"",+INDEX('2011-asu'!$A$1:HP79,MATCH(CCC!$C$1,'2011-asu'!$B:$B,0),MATCH(C57,'2011-asu'!$9:$9,0))))</f>
        <v/>
      </c>
    </row>
    <row r="58" spans="1:5" x14ac:dyDescent="0.25">
      <c r="A58" s="30" t="str">
        <f t="shared" si="2"/>
        <v/>
      </c>
      <c r="B58" s="30" t="str">
        <f>IF(A58="","",+INDEX('2011-asu'!$9:$9,1,$A58-1))</f>
        <v/>
      </c>
      <c r="C58" s="30" t="str">
        <f>IF(A58="","",+INDEX('2011-asu'!$9:$9,1,$A58))</f>
        <v/>
      </c>
      <c r="D58" s="30" t="str">
        <f>IF(A58="","",+IF((INDEX('2011-asu'!$A$1:HO80,MATCH(CCC!$C$1,'2011-asu'!$B:$B,0),MATCH(B58,'2011-asu'!$9:$9,0)))=0,"",(INDEX('2011-asu'!$A$1:HO80,MATCH(CCC!$C$1,'2011-asu'!$B:$B,0),MATCH(B58,'2011-asu'!$9:$9,0)))))</f>
        <v/>
      </c>
      <c r="E58" s="30" t="str">
        <f>IF(A58="","",IF(INDEX('2011-asu'!$A$1:HP80,MATCH(CCC!$C$1,'2011-asu'!$B:$B,0),MATCH(C58,'2011-asu'!$9:$9,0))=0,"",+INDEX('2011-asu'!$A$1:HP80,MATCH(CCC!$C$1,'2011-asu'!$B:$B,0),MATCH(C58,'2011-asu'!$9:$9,0))))</f>
        <v/>
      </c>
    </row>
    <row r="59" spans="1:5" x14ac:dyDescent="0.25">
      <c r="A59" s="30" t="str">
        <f t="shared" si="2"/>
        <v/>
      </c>
      <c r="B59" s="30" t="str">
        <f>IF(A59="","",+INDEX('2011-asu'!$9:$9,1,$A59-1))</f>
        <v/>
      </c>
      <c r="C59" s="30" t="str">
        <f>IF(A59="","",+INDEX('2011-asu'!$9:$9,1,$A59))</f>
        <v/>
      </c>
      <c r="D59" s="30" t="str">
        <f>IF(A59="","",+IF((INDEX('2011-asu'!$A$1:HO81,MATCH(CCC!$C$1,'2011-asu'!$B:$B,0),MATCH(B59,'2011-asu'!$9:$9,0)))=0,"",(INDEX('2011-asu'!$A$1:HO81,MATCH(CCC!$C$1,'2011-asu'!$B:$B,0),MATCH(B59,'2011-asu'!$9:$9,0)))))</f>
        <v/>
      </c>
      <c r="E59" s="30" t="str">
        <f>IF(A59="","",IF(INDEX('2011-asu'!$A$1:HP81,MATCH(CCC!$C$1,'2011-asu'!$B:$B,0),MATCH(C59,'2011-asu'!$9:$9,0))=0,"",+INDEX('2011-asu'!$A$1:HP81,MATCH(CCC!$C$1,'2011-asu'!$B:$B,0),MATCH(C59,'2011-asu'!$9:$9,0))))</f>
        <v/>
      </c>
    </row>
    <row r="60" spans="1:5" x14ac:dyDescent="0.25">
      <c r="A60" s="30" t="str">
        <f t="shared" si="2"/>
        <v/>
      </c>
      <c r="B60" s="30" t="str">
        <f>IF(A60="","",+INDEX('2011-asu'!$9:$9,1,$A60-1))</f>
        <v/>
      </c>
      <c r="C60" s="30" t="str">
        <f>IF(A60="","",+INDEX('2011-asu'!$9:$9,1,$A60))</f>
        <v/>
      </c>
      <c r="D60" s="30" t="str">
        <f>IF(A60="","",+IF((INDEX('2011-asu'!$A$1:HO82,MATCH(CCC!$C$1,'2011-asu'!$B:$B,0),MATCH(B60,'2011-asu'!$9:$9,0)))=0,"",(INDEX('2011-asu'!$A$1:HO82,MATCH(CCC!$C$1,'2011-asu'!$B:$B,0),MATCH(B60,'2011-asu'!$9:$9,0)))))</f>
        <v/>
      </c>
      <c r="E60" s="30" t="str">
        <f>IF(A60="","",IF(INDEX('2011-asu'!$A$1:HP82,MATCH(CCC!$C$1,'2011-asu'!$B:$B,0),MATCH(C60,'2011-asu'!$9:$9,0))=0,"",+INDEX('2011-asu'!$A$1:HP82,MATCH(CCC!$C$1,'2011-asu'!$B:$B,0),MATCH(C60,'2011-asu'!$9:$9,0))))</f>
        <v/>
      </c>
    </row>
    <row r="61" spans="1:5" x14ac:dyDescent="0.25">
      <c r="A61" s="30" t="str">
        <f t="shared" si="2"/>
        <v/>
      </c>
      <c r="B61" s="30" t="str">
        <f>IF(A61="","",+INDEX('2011-asu'!$9:$9,1,$A61-1))</f>
        <v/>
      </c>
      <c r="C61" s="30" t="str">
        <f>IF(A61="","",+INDEX('2011-asu'!$9:$9,1,$A61))</f>
        <v/>
      </c>
      <c r="D61" s="30" t="str">
        <f>IF(A61="","",+IF((INDEX('2011-asu'!$A$1:HO83,MATCH(CCC!$C$1,'2011-asu'!$B:$B,0),MATCH(B61,'2011-asu'!$9:$9,0)))=0,"",(INDEX('2011-asu'!$A$1:HO83,MATCH(CCC!$C$1,'2011-asu'!$B:$B,0),MATCH(B61,'2011-asu'!$9:$9,0)))))</f>
        <v/>
      </c>
      <c r="E61" s="30" t="str">
        <f>IF(A61="","",IF(INDEX('2011-asu'!$A$1:HP83,MATCH(CCC!$C$1,'2011-asu'!$B:$B,0),MATCH(C61,'2011-asu'!$9:$9,0))=0,"",+INDEX('2011-asu'!$A$1:HP83,MATCH(CCC!$C$1,'2011-asu'!$B:$B,0),MATCH(C61,'2011-asu'!$9:$9,0))))</f>
        <v/>
      </c>
    </row>
    <row r="62" spans="1:5" x14ac:dyDescent="0.25">
      <c r="A62" s="30" t="str">
        <f t="shared" si="2"/>
        <v/>
      </c>
      <c r="B62" s="30" t="str">
        <f>IF(A62="","",+INDEX('2011-asu'!$9:$9,1,$A62-1))</f>
        <v/>
      </c>
      <c r="C62" s="30" t="str">
        <f>IF(A62="","",+INDEX('2011-asu'!$9:$9,1,$A62))</f>
        <v/>
      </c>
      <c r="D62" s="30" t="str">
        <f>IF(A62="","",+IF((INDEX('2011-asu'!$A$1:HO84,MATCH(CCC!$C$1,'2011-asu'!$B:$B,0),MATCH(B62,'2011-asu'!$9:$9,0)))=0,"",(INDEX('2011-asu'!$A$1:HO84,MATCH(CCC!$C$1,'2011-asu'!$B:$B,0),MATCH(B62,'2011-asu'!$9:$9,0)))))</f>
        <v/>
      </c>
      <c r="E62" s="30" t="str">
        <f>IF(A62="","",IF(INDEX('2011-asu'!$A$1:HP84,MATCH(CCC!$C$1,'2011-asu'!$B:$B,0),MATCH(C62,'2011-asu'!$9:$9,0))=0,"",+INDEX('2011-asu'!$A$1:HP84,MATCH(CCC!$C$1,'2011-asu'!$B:$B,0),MATCH(C62,'2011-asu'!$9:$9,0))))</f>
        <v/>
      </c>
    </row>
    <row r="63" spans="1:5" x14ac:dyDescent="0.25">
      <c r="A63" s="30" t="str">
        <f t="shared" si="2"/>
        <v/>
      </c>
      <c r="B63" s="30" t="str">
        <f>IF(A63="","",+INDEX('2011-asu'!$9:$9,1,$A63-1))</f>
        <v/>
      </c>
      <c r="C63" s="30" t="str">
        <f>IF(A63="","",+INDEX('2011-asu'!$9:$9,1,$A63))</f>
        <v/>
      </c>
      <c r="D63" s="30" t="str">
        <f>IF(A63="","",+IF((INDEX('2011-asu'!$A$1:HO85,MATCH(CCC!$C$1,'2011-asu'!$B:$B,0),MATCH(B63,'2011-asu'!$9:$9,0)))=0,"",(INDEX('2011-asu'!$A$1:HO85,MATCH(CCC!$C$1,'2011-asu'!$B:$B,0),MATCH(B63,'2011-asu'!$9:$9,0)))))</f>
        <v/>
      </c>
      <c r="E63" s="30" t="str">
        <f>IF(A63="","",IF(INDEX('2011-asu'!$A$1:HP85,MATCH(CCC!$C$1,'2011-asu'!$B:$B,0),MATCH(C63,'2011-asu'!$9:$9,0))=0,"",+INDEX('2011-asu'!$A$1:HP85,MATCH(CCC!$C$1,'2011-asu'!$B:$B,0),MATCH(C63,'2011-asu'!$9:$9,0))))</f>
        <v/>
      </c>
    </row>
    <row r="64" spans="1:5" x14ac:dyDescent="0.25">
      <c r="A64" s="30" t="str">
        <f t="shared" si="2"/>
        <v/>
      </c>
      <c r="B64" s="30" t="str">
        <f>IF(A64="","",+INDEX('2011-asu'!$9:$9,1,$A64-1))</f>
        <v/>
      </c>
      <c r="C64" s="30" t="str">
        <f>IF(A64="","",+INDEX('2011-asu'!$9:$9,1,$A64))</f>
        <v/>
      </c>
      <c r="D64" s="30" t="str">
        <f>IF(A64="","",+IF((INDEX('2011-asu'!$A$1:HO86,MATCH(CCC!$C$1,'2011-asu'!$B:$B,0),MATCH(B64,'2011-asu'!$9:$9,0)))=0,"",(INDEX('2011-asu'!$A$1:HO86,MATCH(CCC!$C$1,'2011-asu'!$B:$B,0),MATCH(B64,'2011-asu'!$9:$9,0)))))</f>
        <v/>
      </c>
      <c r="E64" s="30" t="str">
        <f>IF(A64="","",IF(INDEX('2011-asu'!$A$1:HP86,MATCH(CCC!$C$1,'2011-asu'!$B:$B,0),MATCH(C64,'2011-asu'!$9:$9,0))=0,"",+INDEX('2011-asu'!$A$1:HP86,MATCH(CCC!$C$1,'2011-asu'!$B:$B,0),MATCH(C64,'2011-asu'!$9:$9,0))))</f>
        <v/>
      </c>
    </row>
    <row r="65" spans="1:5" x14ac:dyDescent="0.25">
      <c r="A65" s="30" t="str">
        <f t="shared" si="2"/>
        <v/>
      </c>
      <c r="B65" s="30" t="str">
        <f>IF(A65="","",+INDEX('2011-asu'!$9:$9,1,$A65-1))</f>
        <v/>
      </c>
      <c r="C65" s="30" t="str">
        <f>IF(A65="","",+INDEX('2011-asu'!$9:$9,1,$A65))</f>
        <v/>
      </c>
      <c r="D65" s="30" t="str">
        <f>IF(A65="","",+IF((INDEX('2011-asu'!$A$1:HO87,MATCH(CCC!$C$1,'2011-asu'!$B:$B,0),MATCH(B65,'2011-asu'!$9:$9,0)))=0,"",(INDEX('2011-asu'!$A$1:HO87,MATCH(CCC!$C$1,'2011-asu'!$B:$B,0),MATCH(B65,'2011-asu'!$9:$9,0)))))</f>
        <v/>
      </c>
      <c r="E65" s="30" t="str">
        <f>IF(A65="","",IF(INDEX('2011-asu'!$A$1:HP87,MATCH(CCC!$C$1,'2011-asu'!$B:$B,0),MATCH(C65,'2011-asu'!$9:$9,0))=0,"",+INDEX('2011-asu'!$A$1:HP87,MATCH(CCC!$C$1,'2011-asu'!$B:$B,0),MATCH(C65,'2011-asu'!$9:$9,0))))</f>
        <v/>
      </c>
    </row>
    <row r="66" spans="1:5" x14ac:dyDescent="0.25">
      <c r="A66" s="30" t="str">
        <f t="shared" si="2"/>
        <v/>
      </c>
      <c r="B66" s="30" t="str">
        <f>IF(A66="","",+INDEX('2011-asu'!$9:$9,1,$A66-1))</f>
        <v/>
      </c>
      <c r="C66" s="30" t="str">
        <f>IF(A66="","",+INDEX('2011-asu'!$9:$9,1,$A66))</f>
        <v/>
      </c>
      <c r="D66" s="30" t="str">
        <f>IF(A66="","",+IF((INDEX('2011-asu'!$A$1:HO88,MATCH(CCC!$C$1,'2011-asu'!$B:$B,0),MATCH(B66,'2011-asu'!$9:$9,0)))=0,"",(INDEX('2011-asu'!$A$1:HO88,MATCH(CCC!$C$1,'2011-asu'!$B:$B,0),MATCH(B66,'2011-asu'!$9:$9,0)))))</f>
        <v/>
      </c>
      <c r="E66" s="30" t="str">
        <f>IF(A66="","",IF(INDEX('2011-asu'!$A$1:HP88,MATCH(CCC!$C$1,'2011-asu'!$B:$B,0),MATCH(C66,'2011-asu'!$9:$9,0))=0,"",+INDEX('2011-asu'!$A$1:HP88,MATCH(CCC!$C$1,'2011-asu'!$B:$B,0),MATCH(C66,'2011-asu'!$9:$9,0))))</f>
        <v/>
      </c>
    </row>
    <row r="67" spans="1:5" x14ac:dyDescent="0.25">
      <c r="A67" s="30" t="str">
        <f t="shared" si="2"/>
        <v/>
      </c>
      <c r="B67" s="30" t="str">
        <f>IF(A67="","",+INDEX('2011-asu'!$9:$9,1,$A67-1))</f>
        <v/>
      </c>
      <c r="C67" s="30" t="str">
        <f>IF(A67="","",+INDEX('2011-asu'!$9:$9,1,$A67))</f>
        <v/>
      </c>
      <c r="D67" s="30" t="str">
        <f>IF(A67="","",+IF((INDEX('2011-asu'!$A$1:HO89,MATCH(CCC!$C$1,'2011-asu'!$B:$B,0),MATCH(B67,'2011-asu'!$9:$9,0)))=0,"",(INDEX('2011-asu'!$A$1:HO89,MATCH(CCC!$C$1,'2011-asu'!$B:$B,0),MATCH(B67,'2011-asu'!$9:$9,0)))))</f>
        <v/>
      </c>
      <c r="E67" s="30" t="str">
        <f>IF(A67="","",IF(INDEX('2011-asu'!$A$1:HP89,MATCH(CCC!$C$1,'2011-asu'!$B:$B,0),MATCH(C67,'2011-asu'!$9:$9,0))=0,"",+INDEX('2011-asu'!$A$1:HP89,MATCH(CCC!$C$1,'2011-asu'!$B:$B,0),MATCH(C67,'2011-asu'!$9:$9,0))))</f>
        <v/>
      </c>
    </row>
    <row r="68" spans="1:5" x14ac:dyDescent="0.25">
      <c r="A68" s="30" t="str">
        <f t="shared" si="2"/>
        <v/>
      </c>
      <c r="B68" s="30" t="str">
        <f>IF(A68="","",+INDEX('2011-asu'!$9:$9,1,$A68-1))</f>
        <v/>
      </c>
      <c r="C68" s="30" t="str">
        <f>IF(A68="","",+INDEX('2011-asu'!$9:$9,1,$A68))</f>
        <v/>
      </c>
      <c r="D68" s="30" t="str">
        <f>IF(A68="","",+IF((INDEX('2011-asu'!$A$1:HO90,MATCH(CCC!$C$1,'2011-asu'!$B:$B,0),MATCH(B68,'2011-asu'!$9:$9,0)))=0,"",(INDEX('2011-asu'!$A$1:HO90,MATCH(CCC!$C$1,'2011-asu'!$B:$B,0),MATCH(B68,'2011-asu'!$9:$9,0)))))</f>
        <v/>
      </c>
      <c r="E68" s="30" t="str">
        <f>IF(A68="","",IF(INDEX('2011-asu'!$A$1:HP90,MATCH(CCC!$C$1,'2011-asu'!$B:$B,0),MATCH(C68,'2011-asu'!$9:$9,0))=0,"",+INDEX('2011-asu'!$A$1:HP90,MATCH(CCC!$C$1,'2011-asu'!$B:$B,0),MATCH(C68,'2011-asu'!$9:$9,0))))</f>
        <v/>
      </c>
    </row>
    <row r="69" spans="1:5" x14ac:dyDescent="0.25">
      <c r="A69" s="30" t="str">
        <f t="shared" si="2"/>
        <v/>
      </c>
      <c r="B69" s="30" t="str">
        <f>IF(A69="","",+INDEX('2011-asu'!$9:$9,1,$A69-1))</f>
        <v/>
      </c>
      <c r="C69" s="30" t="str">
        <f>IF(A69="","",+INDEX('2011-asu'!$9:$9,1,$A69))</f>
        <v/>
      </c>
      <c r="D69" s="30" t="str">
        <f>IF(A69="","",+IF((INDEX('2011-asu'!$A$1:HO91,MATCH(CCC!$C$1,'2011-asu'!$B:$B,0),MATCH(B69,'2011-asu'!$9:$9,0)))=0,"",(INDEX('2011-asu'!$A$1:HO91,MATCH(CCC!$C$1,'2011-asu'!$B:$B,0),MATCH(B69,'2011-asu'!$9:$9,0)))))</f>
        <v/>
      </c>
      <c r="E69" s="30" t="str">
        <f>IF(A69="","",IF(INDEX('2011-asu'!$A$1:HP91,MATCH(CCC!$C$1,'2011-asu'!$B:$B,0),MATCH(C69,'2011-asu'!$9:$9,0))=0,"",+INDEX('2011-asu'!$A$1:HP91,MATCH(CCC!$C$1,'2011-asu'!$B:$B,0),MATCH(C69,'2011-asu'!$9:$9,0))))</f>
        <v/>
      </c>
    </row>
    <row r="70" spans="1:5" x14ac:dyDescent="0.25">
      <c r="A70" s="30" t="str">
        <f t="shared" si="2"/>
        <v/>
      </c>
      <c r="B70" s="30" t="str">
        <f>IF(A70="","",+INDEX('2011-asu'!$9:$9,1,$A70-1))</f>
        <v/>
      </c>
      <c r="C70" s="30" t="str">
        <f>IF(A70="","",+INDEX('2011-asu'!$9:$9,1,$A70))</f>
        <v/>
      </c>
      <c r="D70" s="30" t="str">
        <f>IF(A70="","",+IF((INDEX('2011-asu'!$A$1:HO92,MATCH(CCC!$C$1,'2011-asu'!$B:$B,0),MATCH(B70,'2011-asu'!$9:$9,0)))=0,"",(INDEX('2011-asu'!$A$1:HO92,MATCH(CCC!$C$1,'2011-asu'!$B:$B,0),MATCH(B70,'2011-asu'!$9:$9,0)))))</f>
        <v/>
      </c>
      <c r="E70" s="30" t="str">
        <f>IF(A70="","",IF(INDEX('2011-asu'!$A$1:HP92,MATCH(CCC!$C$1,'2011-asu'!$B:$B,0),MATCH(C70,'2011-asu'!$9:$9,0))=0,"",+INDEX('2011-asu'!$A$1:HP92,MATCH(CCC!$C$1,'2011-asu'!$B:$B,0),MATCH(C70,'2011-asu'!$9:$9,0))))</f>
        <v/>
      </c>
    </row>
  </sheetData>
  <autoFilter ref="B3:E3" xr:uid="{00000000-0009-0000-0000-000007000000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E70"/>
  <sheetViews>
    <sheetView workbookViewId="0"/>
  </sheetViews>
  <sheetFormatPr defaultColWidth="8.88671875" defaultRowHeight="13.8" x14ac:dyDescent="0.25"/>
  <cols>
    <col min="1" max="1" width="8.33203125" style="30" customWidth="1"/>
    <col min="2" max="3" width="30.5546875" style="30" customWidth="1"/>
    <col min="4" max="4" width="29.109375" style="30" customWidth="1"/>
    <col min="5" max="5" width="11.5546875" style="30" customWidth="1"/>
    <col min="6" max="16384" width="8.88671875" style="30"/>
  </cols>
  <sheetData>
    <row r="1" spans="1:5" ht="22.2" customHeight="1" x14ac:dyDescent="0.25">
      <c r="A1" s="30">
        <f>MATCH(MAX('2011-asu'!6:6),'2011-asu'!6:6,0)</f>
        <v>108</v>
      </c>
      <c r="B1" s="30" t="s">
        <v>11</v>
      </c>
      <c r="C1" s="31" t="s">
        <v>19</v>
      </c>
      <c r="D1" s="32" t="s">
        <v>10</v>
      </c>
      <c r="E1" s="33" t="str">
        <f ca="1">+INDIRECT(CONCATENATE("'2011-asu'!A",+MATCH($C$1,'2011-asu'!$B$1:$B$18,0)))</f>
        <v>8 (CC to C)</v>
      </c>
    </row>
    <row r="3" spans="1:5" ht="43.2" customHeight="1" x14ac:dyDescent="0.25">
      <c r="B3" s="30" t="s">
        <v>23</v>
      </c>
      <c r="C3" s="30" t="s">
        <v>24</v>
      </c>
      <c r="D3" s="29" t="s">
        <v>8</v>
      </c>
      <c r="E3" s="29" t="s">
        <v>9</v>
      </c>
    </row>
    <row r="4" spans="1:5" x14ac:dyDescent="0.25">
      <c r="A4" s="30">
        <f>+A1</f>
        <v>108</v>
      </c>
      <c r="B4" s="30" t="str">
        <f>+INDEX('2011-asu'!$9:$9,1,$A4-1)</f>
        <v>2024-01-15-to-2024-04-14-pe-05</v>
      </c>
      <c r="C4" s="30" t="str">
        <f>+INDEX('2011-asu'!$9:$9,1,$A4)</f>
        <v>2024-01-15-to-2024-04-14-up-05</v>
      </c>
      <c r="D4" s="30">
        <f>+IF((INDEX('2011-asu'!$A$1:HO26,MATCH('CC to C'!$C$1,'2011-asu'!$B:$B,0),MATCH(B4,'2011-asu'!$9:$9,0)))=0,"",(INDEX('2011-asu'!$A$1:HO26,MATCH('CC to C'!$C$1,'2011-asu'!$B:$B,0),MATCH(B4,'2011-asu'!$9:$9,0))))</f>
        <v>255</v>
      </c>
      <c r="E4" s="30">
        <f>IF(INDEX('2011-asu'!$A$1:HP26,MATCH('CC to C'!$C$1,'2011-asu'!$B:$B,0),MATCH(C4,'2011-asu'!$9:$9,0))=0,"",+INDEX('2011-asu'!$A$1:HP26,MATCH('CC to C'!$C$1,'2011-asu'!$B:$B,0),MATCH(C4,'2011-asu'!$9:$9,0)))</f>
        <v>14.63</v>
      </c>
    </row>
    <row r="5" spans="1:5" x14ac:dyDescent="0.25">
      <c r="A5" s="30">
        <f t="shared" ref="A5:A38" si="0">IF(OR(A4=4,A4=""),"",+A4-2)</f>
        <v>106</v>
      </c>
      <c r="B5" s="30" t="str">
        <f>IF(A5="","",+INDEX('2011-asu'!$9:$9,1,$A5-1))</f>
        <v>2023-10-15-to-2024-01-14-pe-05</v>
      </c>
      <c r="C5" s="30" t="str">
        <f>IF(A5="","",+INDEX('2011-asu'!$9:$9,1,$A5))</f>
        <v>2023-10-15-to-2024-01-14-up-05</v>
      </c>
      <c r="D5" s="30">
        <f>IF(A5="","",+IF((INDEX('2011-asu'!$A$1:HO27,MATCH('CC to C'!$C$1,'2011-asu'!$B:$B,0),MATCH(B5,'2011-asu'!$9:$9,0)))=0,"",(INDEX('2011-asu'!$A$1:HO27,MATCH('CC to C'!$C$1,'2011-asu'!$B:$B,0),MATCH(B5,'2011-asu'!$9:$9,0)))))</f>
        <v>249</v>
      </c>
      <c r="E5" s="30">
        <f>IF(A5="","",IF(INDEX('2011-asu'!$A$1:HP27,MATCH('CC to C'!$C$1,'2011-asu'!$B:$B,0),MATCH(C5,'2011-asu'!$9:$9,0))=0,"",+INDEX('2011-asu'!$A$1:HP27,MATCH('CC to C'!$C$1,'2011-asu'!$B:$B,0),MATCH(C5,'2011-asu'!$9:$9,0))))</f>
        <v>14.27</v>
      </c>
    </row>
    <row r="6" spans="1:5" x14ac:dyDescent="0.25">
      <c r="A6" s="30">
        <f t="shared" si="0"/>
        <v>104</v>
      </c>
      <c r="B6" s="30" t="str">
        <f>IF(A6="","",+INDEX('2011-asu'!$9:$9,1,$A6-1))</f>
        <v>2023-07-15-to-2023-10-14-pe-05</v>
      </c>
      <c r="C6" s="30" t="str">
        <f>IF(A6="","",+INDEX('2011-asu'!$9:$9,1,$A6))</f>
        <v>2023-07-15-to-2023-10-14-up-05</v>
      </c>
      <c r="D6" s="30">
        <f>IF(A6="","",+IF((INDEX('2011-asu'!$A$1:HO28,MATCH('CC to C'!$C$1,'2011-asu'!$B:$B,0),MATCH(B6,'2011-asu'!$9:$9,0)))=0,"",(INDEX('2011-asu'!$A$1:HO28,MATCH('CC to C'!$C$1,'2011-asu'!$B:$B,0),MATCH(B6,'2011-asu'!$9:$9,0)))))</f>
        <v>271</v>
      </c>
      <c r="E6" s="30">
        <f>IF(A6="","",IF(INDEX('2011-asu'!$A$1:HP28,MATCH('CC to C'!$C$1,'2011-asu'!$B:$B,0),MATCH(C6,'2011-asu'!$9:$9,0))=0,"",+INDEX('2011-asu'!$A$1:HP28,MATCH('CC to C'!$C$1,'2011-asu'!$B:$B,0),MATCH(C6,'2011-asu'!$9:$9,0))))</f>
        <v>15.58</v>
      </c>
    </row>
    <row r="7" spans="1:5" x14ac:dyDescent="0.25">
      <c r="A7" s="30">
        <f t="shared" si="0"/>
        <v>102</v>
      </c>
      <c r="B7" s="30" t="str">
        <f>IF(A7="","",+INDEX('2011-asu'!$9:$9,1,$A7-1))</f>
        <v>2023-04-15-to-2023-07-14-pe-05</v>
      </c>
      <c r="C7" s="30" t="str">
        <f>IF(A7="","",+INDEX('2011-asu'!$9:$9,1,$A7))</f>
        <v>2023-04-15-to-2023-07-14-up-05</v>
      </c>
      <c r="D7" s="30">
        <f>IF(A7="","",+IF((INDEX('2011-asu'!$A$1:HO29,MATCH('CC to C'!$C$1,'2011-asu'!$B:$B,0),MATCH(B7,'2011-asu'!$9:$9,0)))=0,"",(INDEX('2011-asu'!$A$1:HO29,MATCH('CC to C'!$C$1,'2011-asu'!$B:$B,0),MATCH(B7,'2011-asu'!$9:$9,0)))))</f>
        <v>268</v>
      </c>
      <c r="E7" s="30">
        <f>IF(A7="","",IF(INDEX('2011-asu'!$A$1:HP29,MATCH('CC to C'!$C$1,'2011-asu'!$B:$B,0),MATCH(C7,'2011-asu'!$9:$9,0))=0,"",+INDEX('2011-asu'!$A$1:HP29,MATCH('CC to C'!$C$1,'2011-asu'!$B:$B,0),MATCH(C7,'2011-asu'!$9:$9,0))))</f>
        <v>15.4</v>
      </c>
    </row>
    <row r="8" spans="1:5" x14ac:dyDescent="0.25">
      <c r="A8" s="30">
        <f t="shared" si="0"/>
        <v>100</v>
      </c>
      <c r="B8" s="30" t="str">
        <f>IF(A8="","",+INDEX('2011-asu'!$9:$9,1,$A8-1))</f>
        <v>2023-01-15-to-2023-04-14-pe-05</v>
      </c>
      <c r="C8" s="30" t="str">
        <f>IF(A8="","",+INDEX('2011-asu'!$9:$9,1,$A8))</f>
        <v>2023-01-15-to-2023-04-14-up-05</v>
      </c>
      <c r="D8" s="30">
        <f>IF(A8="","",+IF((INDEX('2011-asu'!$A$1:HO30,MATCH('CC to C'!$C$1,'2011-asu'!$B:$B,0),MATCH(B8,'2011-asu'!$9:$9,0)))=0,"",(INDEX('2011-asu'!$A$1:HO30,MATCH('CC to C'!$C$1,'2011-asu'!$B:$B,0),MATCH(B8,'2011-asu'!$9:$9,0)))))</f>
        <v>272</v>
      </c>
      <c r="E8" s="30">
        <f>IF(A8="","",IF(INDEX('2011-asu'!$A$1:HP30,MATCH('CC to C'!$C$1,'2011-asu'!$B:$B,0),MATCH(C8,'2011-asu'!$9:$9,0))=0,"",+INDEX('2011-asu'!$A$1:HP30,MATCH('CC to C'!$C$1,'2011-asu'!$B:$B,0),MATCH(C8,'2011-asu'!$9:$9,0))))</f>
        <v>15.64</v>
      </c>
    </row>
    <row r="9" spans="1:5" x14ac:dyDescent="0.25">
      <c r="A9" s="30">
        <f t="shared" si="0"/>
        <v>98</v>
      </c>
      <c r="B9" s="30" t="str">
        <f>IF(A9="","",+INDEX('2011-asu'!$9:$9,1,$A9-1))</f>
        <v>2022-10-15-to-2023-01-14-pe-05</v>
      </c>
      <c r="C9" s="30" t="str">
        <f>IF(A9="","",+INDEX('2011-asu'!$9:$9,1,$A9))</f>
        <v>2022-10-15-to-2023-01-14-up-05</v>
      </c>
      <c r="D9" s="30">
        <f>IF(A9="","",+IF((INDEX('2011-asu'!$A$1:HO31,MATCH('CC to C'!$C$1,'2011-asu'!$B:$B,0),MATCH(B9,'2011-asu'!$9:$9,0)))=0,"",(INDEX('2011-asu'!$A$1:HO31,MATCH('CC to C'!$C$1,'2011-asu'!$B:$B,0),MATCH(B9,'2011-asu'!$9:$9,0)))))</f>
        <v>275</v>
      </c>
      <c r="E9" s="30">
        <f>IF(A9="","",IF(INDEX('2011-asu'!$A$1:HP31,MATCH('CC to C'!$C$1,'2011-asu'!$B:$B,0),MATCH(C9,'2011-asu'!$9:$9,0))=0,"",+INDEX('2011-asu'!$A$1:HP31,MATCH('CC to C'!$C$1,'2011-asu'!$B:$B,0),MATCH(C9,'2011-asu'!$9:$9,0))))</f>
        <v>15.82</v>
      </c>
    </row>
    <row r="10" spans="1:5" x14ac:dyDescent="0.25">
      <c r="A10" s="30">
        <f t="shared" si="0"/>
        <v>96</v>
      </c>
      <c r="B10" s="30" t="str">
        <f>IF(A10="","",+INDEX('2011-asu'!$9:$9,1,$A10-1))</f>
        <v>2022-07-15-to-2022-10-14-pe-05</v>
      </c>
      <c r="C10" s="30" t="str">
        <f>IF(A10="","",+INDEX('2011-asu'!$9:$9,1,$A10))</f>
        <v>2022-07-15-to-2022-10-14-up-05</v>
      </c>
      <c r="D10" s="30">
        <f>IF(A10="","",+IF((INDEX('2011-asu'!$A$1:HO32,MATCH('CC to C'!$C$1,'2011-asu'!$B:$B,0),MATCH(B10,'2011-asu'!$9:$9,0)))=0,"",(INDEX('2011-asu'!$A$1:HO32,MATCH('CC to C'!$C$1,'2011-asu'!$B:$B,0),MATCH(B10,'2011-asu'!$9:$9,0)))))</f>
        <v>258</v>
      </c>
      <c r="E10" s="30">
        <f>IF(A10="","",IF(INDEX('2011-asu'!$A$1:HP32,MATCH('CC to C'!$C$1,'2011-asu'!$B:$B,0),MATCH(C10,'2011-asu'!$9:$9,0))=0,"",+INDEX('2011-asu'!$A$1:HP32,MATCH('CC to C'!$C$1,'2011-asu'!$B:$B,0),MATCH(C10,'2011-asu'!$9:$9,0))))</f>
        <v>14.8</v>
      </c>
    </row>
    <row r="11" spans="1:5" x14ac:dyDescent="0.25">
      <c r="A11" s="30">
        <f t="shared" si="0"/>
        <v>94</v>
      </c>
      <c r="B11" s="30" t="str">
        <f>IF(A11="","",+INDEX('2011-asu'!$9:$9,1,$A11-1))</f>
        <v>2022-04-15-to-2022-07-14-pe-05</v>
      </c>
      <c r="C11" s="30" t="str">
        <f>IF(A11="","",+INDEX('2011-asu'!$9:$9,1,$A11))</f>
        <v>2022-04-15-to-2022-07-14-up-05</v>
      </c>
      <c r="D11" s="30">
        <f>IF(A11="","",+IF((INDEX('2011-asu'!$A$1:HO33,MATCH('CC to C'!$C$1,'2011-asu'!$B:$B,0),MATCH(B11,'2011-asu'!$9:$9,0)))=0,"",(INDEX('2011-asu'!$A$1:HO33,MATCH('CC to C'!$C$1,'2011-asu'!$B:$B,0),MATCH(B11,'2011-asu'!$9:$9,0)))))</f>
        <v>249</v>
      </c>
      <c r="E11" s="30">
        <f>IF(A11="","",IF(INDEX('2011-asu'!$A$1:HP33,MATCH('CC to C'!$C$1,'2011-asu'!$B:$B,0),MATCH(C11,'2011-asu'!$9:$9,0))=0,"",+INDEX('2011-asu'!$A$1:HP33,MATCH('CC to C'!$C$1,'2011-asu'!$B:$B,0),MATCH(C11,'2011-asu'!$9:$9,0))))</f>
        <v>14.27</v>
      </c>
    </row>
    <row r="12" spans="1:5" x14ac:dyDescent="0.25">
      <c r="A12" s="30">
        <f t="shared" si="0"/>
        <v>92</v>
      </c>
      <c r="B12" s="30" t="str">
        <f>IF(A12="","",+INDEX('2011-asu'!$9:$9,1,$A12-1))</f>
        <v>2022-01-15-to-2022-04-14-pe-05</v>
      </c>
      <c r="C12" s="30" t="str">
        <f>IF(A12="","",+INDEX('2011-asu'!$9:$9,1,$A12))</f>
        <v>2022-01-15-to-2022-04-14-up-05</v>
      </c>
      <c r="D12" s="30">
        <f>IF(A12="","",+IF((INDEX('2011-asu'!$A$1:HO34,MATCH('CC to C'!$C$1,'2011-asu'!$B:$B,0),MATCH(B12,'2011-asu'!$9:$9,0)))=0,"",(INDEX('2011-asu'!$A$1:HO34,MATCH('CC to C'!$C$1,'2011-asu'!$B:$B,0),MATCH(B12,'2011-asu'!$9:$9,0)))))</f>
        <v>247</v>
      </c>
      <c r="E12" s="30">
        <f>IF(A12="","",IF(INDEX('2011-asu'!$A$1:HP34,MATCH('CC to C'!$C$1,'2011-asu'!$B:$B,0),MATCH(C12,'2011-asu'!$9:$9,0))=0,"",+INDEX('2011-asu'!$A$1:HP34,MATCH('CC to C'!$C$1,'2011-asu'!$B:$B,0),MATCH(C12,'2011-asu'!$9:$9,0))))</f>
        <v>14.15</v>
      </c>
    </row>
    <row r="13" spans="1:5" x14ac:dyDescent="0.25">
      <c r="A13" s="30">
        <f t="shared" si="0"/>
        <v>90</v>
      </c>
      <c r="B13" s="30" t="str">
        <f>IF(A13="","",+INDEX('2011-asu'!$9:$9,1,$A13-1))</f>
        <v>2021-10-15-to-2022-01-14-pe-05</v>
      </c>
      <c r="C13" s="30" t="str">
        <f>IF(A13="","",+INDEX('2011-asu'!$9:$9,1,$A13))</f>
        <v>2021-10-15-to-2022-01-14-up-05</v>
      </c>
      <c r="D13" s="30">
        <f>IF(A13="","",+IF((INDEX('2011-asu'!$A$1:HO35,MATCH('CC to C'!$C$1,'2011-asu'!$B:$B,0),MATCH(B13,'2011-asu'!$9:$9,0)))=0,"",(INDEX('2011-asu'!$A$1:HO35,MATCH('CC to C'!$C$1,'2011-asu'!$B:$B,0),MATCH(B13,'2011-asu'!$9:$9,0)))))</f>
        <v>246</v>
      </c>
      <c r="E13" s="30">
        <f>IF(A13="","",IF(INDEX('2011-asu'!$A$1:HP35,MATCH('CC to C'!$C$1,'2011-asu'!$B:$B,0),MATCH(C13,'2011-asu'!$9:$9,0))=0,"",+INDEX('2011-asu'!$A$1:HP35,MATCH('CC to C'!$C$1,'2011-asu'!$B:$B,0),MATCH(C13,'2011-asu'!$9:$9,0))))</f>
        <v>14.09</v>
      </c>
    </row>
    <row r="14" spans="1:5" x14ac:dyDescent="0.25">
      <c r="A14" s="30">
        <f t="shared" si="0"/>
        <v>88</v>
      </c>
      <c r="B14" s="30" t="str">
        <f>IF(A14="","",+INDEX('2011-asu'!$9:$9,1,$A14-1))</f>
        <v>2021-07-15-to-2021-10-14-pe-05</v>
      </c>
      <c r="C14" s="30" t="str">
        <f>IF(A14="","",+INDEX('2011-asu'!$9:$9,1,$A14))</f>
        <v>2021-07-15-to-2021-10-14-up-05</v>
      </c>
      <c r="D14" s="30">
        <f>IF(A14="","",+IF((INDEX('2011-asu'!$A$1:HO36,MATCH('CC to C'!$C$1,'2011-asu'!$B:$B,0),MATCH(B14,'2011-asu'!$9:$9,0)))=0,"",(INDEX('2011-asu'!$A$1:HO36,MATCH('CC to C'!$C$1,'2011-asu'!$B:$B,0),MATCH(B14,'2011-asu'!$9:$9,0)))))</f>
        <v>244</v>
      </c>
      <c r="E14" s="30">
        <f>IF(A14="","",IF(INDEX('2011-asu'!$A$1:HP36,MATCH('CC to C'!$C$1,'2011-asu'!$B:$B,0),MATCH(C14,'2011-asu'!$9:$9,0))=0,"",+INDEX('2011-asu'!$A$1:HP36,MATCH('CC to C'!$C$1,'2011-asu'!$B:$B,0),MATCH(C14,'2011-asu'!$9:$9,0))))</f>
        <v>13.97</v>
      </c>
    </row>
    <row r="15" spans="1:5" x14ac:dyDescent="0.25">
      <c r="A15" s="30">
        <f t="shared" si="0"/>
        <v>86</v>
      </c>
      <c r="B15" s="30" t="str">
        <f>IF(A15="","",+INDEX('2011-asu'!$9:$9,1,$A15-1))</f>
        <v>2021-04-15-to-2021-07-14-pe-05</v>
      </c>
      <c r="C15" s="30" t="str">
        <f>IF(A15="","",+INDEX('2011-asu'!$9:$9,1,$A15))</f>
        <v>2021-04-15-to-2021-07-14-up-05</v>
      </c>
      <c r="D15" s="30">
        <f>IF(A15="","",+IF((INDEX('2011-asu'!$A$1:HO37,MATCH('CC to C'!$C$1,'2011-asu'!$B:$B,0),MATCH(B15,'2011-asu'!$9:$9,0)))=0,"",(INDEX('2011-asu'!$A$1:HO37,MATCH('CC to C'!$C$1,'2011-asu'!$B:$B,0),MATCH(B15,'2011-asu'!$9:$9,0)))))</f>
        <v>253</v>
      </c>
      <c r="E15" s="30">
        <f>IF(A15="","",IF(INDEX('2011-asu'!$A$1:HP37,MATCH('CC to C'!$C$1,'2011-asu'!$B:$B,0),MATCH(C15,'2011-asu'!$9:$9,0))=0,"",+INDEX('2011-asu'!$A$1:HP37,MATCH('CC to C'!$C$1,'2011-asu'!$B:$B,0),MATCH(C15,'2011-asu'!$9:$9,0))))</f>
        <v>14.51</v>
      </c>
    </row>
    <row r="16" spans="1:5" x14ac:dyDescent="0.25">
      <c r="A16" s="30">
        <f t="shared" si="0"/>
        <v>84</v>
      </c>
      <c r="B16" s="30" t="str">
        <f>IF(A16="","",+INDEX('2011-asu'!$9:$9,1,$A16-1))</f>
        <v>2021-01-15-to-2021-04-14-pe-05</v>
      </c>
      <c r="C16" s="30" t="str">
        <f>IF(A16="","",+INDEX('2011-asu'!$9:$9,1,$A16))</f>
        <v>2021-01-15-to-2021-04-14-up-05</v>
      </c>
      <c r="D16" s="30">
        <f>IF(A16="","",+IF((INDEX('2011-asu'!$A$1:HO38,MATCH('CC to C'!$C$1,'2011-asu'!$B:$B,0),MATCH(B16,'2011-asu'!$9:$9,0)))=0,"",(INDEX('2011-asu'!$A$1:HO38,MATCH('CC to C'!$C$1,'2011-asu'!$B:$B,0),MATCH(B16,'2011-asu'!$9:$9,0)))))</f>
        <v>276</v>
      </c>
      <c r="E16" s="30">
        <f>IF(A16="","",IF(INDEX('2011-asu'!$A$1:HP38,MATCH('CC to C'!$C$1,'2011-asu'!$B:$B,0),MATCH(C16,'2011-asu'!$9:$9,0))=0,"",+INDEX('2011-asu'!$A$1:HP38,MATCH('CC to C'!$C$1,'2011-asu'!$B:$B,0),MATCH(C16,'2011-asu'!$9:$9,0))))</f>
        <v>15.88</v>
      </c>
    </row>
    <row r="17" spans="1:5" x14ac:dyDescent="0.25">
      <c r="A17" s="30">
        <f t="shared" si="0"/>
        <v>82</v>
      </c>
      <c r="B17" s="30" t="str">
        <f>IF(A17="","",+INDEX('2011-asu'!$9:$9,1,$A17-1))</f>
        <v>2020-10-15-to-2021-01-14-pe-05</v>
      </c>
      <c r="C17" s="30" t="str">
        <f>IF(A17="","",+INDEX('2011-asu'!$9:$9,1,$A17))</f>
        <v>2020-10-15-to-2021-01-14-up-05</v>
      </c>
      <c r="D17" s="30">
        <f>IF(A17="","",+IF((INDEX('2011-asu'!$A$1:HO39,MATCH('CC to C'!$C$1,'2011-asu'!$B:$B,0),MATCH(B17,'2011-asu'!$9:$9,0)))=0,"",(INDEX('2011-asu'!$A$1:HO39,MATCH('CC to C'!$C$1,'2011-asu'!$B:$B,0),MATCH(B17,'2011-asu'!$9:$9,0)))))</f>
        <v>284</v>
      </c>
      <c r="E17" s="30">
        <f>IF(A17="","",IF(INDEX('2011-asu'!$A$1:HP39,MATCH('CC to C'!$C$1,'2011-asu'!$B:$B,0),MATCH(C17,'2011-asu'!$9:$9,0))=0,"",+INDEX('2011-asu'!$A$1:HP39,MATCH('CC to C'!$C$1,'2011-asu'!$B:$B,0),MATCH(C17,'2011-asu'!$9:$9,0))))</f>
        <v>16.36</v>
      </c>
    </row>
    <row r="18" spans="1:5" x14ac:dyDescent="0.25">
      <c r="A18" s="30">
        <f t="shared" si="0"/>
        <v>80</v>
      </c>
      <c r="B18" s="30" t="str">
        <f>IF(A18="","",+INDEX('2011-asu'!$9:$9,1,$A18-1))</f>
        <v>2020-07-15-to-2020-10-14-pe-05</v>
      </c>
      <c r="C18" s="30" t="str">
        <f>IF(A18="","",+INDEX('2011-asu'!$9:$9,1,$A18))</f>
        <v>2020-07-15-to-2020-10-14-up-05</v>
      </c>
      <c r="D18" s="30">
        <f>IF(A18="","",+IF((INDEX('2011-asu'!$A$1:HO40,MATCH('CC to C'!$C$1,'2011-asu'!$B:$B,0),MATCH(B18,'2011-asu'!$9:$9,0)))=0,"",(INDEX('2011-asu'!$A$1:HO40,MATCH('CC to C'!$C$1,'2011-asu'!$B:$B,0),MATCH(B18,'2011-asu'!$9:$9,0)))))</f>
        <v>287</v>
      </c>
      <c r="E18" s="30">
        <f>IF(A18="","",IF(INDEX('2011-asu'!$A$1:HP40,MATCH('CC to C'!$C$1,'2011-asu'!$B:$B,0),MATCH(C18,'2011-asu'!$9:$9,0))=0,"",+INDEX('2011-asu'!$A$1:HP40,MATCH('CC to C'!$C$1,'2011-asu'!$B:$B,0),MATCH(C18,'2011-asu'!$9:$9,0))))</f>
        <v>16.54</v>
      </c>
    </row>
    <row r="19" spans="1:5" x14ac:dyDescent="0.25">
      <c r="A19" s="30">
        <f t="shared" si="0"/>
        <v>78</v>
      </c>
      <c r="B19" s="30" t="str">
        <f>IF(A19="","",+INDEX('2011-asu'!$9:$9,1,$A19-1))</f>
        <v>2020-04-15-to-2020-07-14-pe-05</v>
      </c>
      <c r="C19" s="30" t="str">
        <f>IF(A19="","",+INDEX('2011-asu'!$9:$9,1,$A19))</f>
        <v>2020-04-15-to-2020-07-14-up-05</v>
      </c>
      <c r="D19" s="30">
        <f>IF(A19="","",+IF((INDEX('2011-asu'!$A$1:HO41,MATCH('CC to C'!$C$1,'2011-asu'!$B:$B,0),MATCH(B19,'2011-asu'!$9:$9,0)))=0,"",(INDEX('2011-asu'!$A$1:HO41,MATCH('CC to C'!$C$1,'2011-asu'!$B:$B,0),MATCH(B19,'2011-asu'!$9:$9,0)))))</f>
        <v>261</v>
      </c>
      <c r="E19" s="30">
        <f>IF(A19="","",IF(INDEX('2011-asu'!$A$1:HP41,MATCH('CC to C'!$C$1,'2011-asu'!$B:$B,0),MATCH(C19,'2011-asu'!$9:$9,0))=0,"",+INDEX('2011-asu'!$A$1:HP41,MATCH('CC to C'!$C$1,'2011-asu'!$B:$B,0),MATCH(C19,'2011-asu'!$9:$9,0))))</f>
        <v>14.98</v>
      </c>
    </row>
    <row r="20" spans="1:5" x14ac:dyDescent="0.25">
      <c r="A20" s="30">
        <f t="shared" si="0"/>
        <v>76</v>
      </c>
      <c r="B20" s="30" t="str">
        <f>IF(A20="","",+INDEX('2011-asu'!$9:$9,1,$A20-1))</f>
        <v>2020-01-15-to-2020-04-14-pe-05</v>
      </c>
      <c r="C20" s="30" t="str">
        <f>IF(A20="","",+INDEX('2011-asu'!$9:$9,1,$A20))</f>
        <v>2020-01-15-to-2020-04-14-up-05</v>
      </c>
      <c r="D20" s="30">
        <f>IF(A20="","",+IF((INDEX('2011-asu'!$A$1:HO42,MATCH('CC to C'!$C$1,'2011-asu'!$B:$B,0),MATCH(B20,'2011-asu'!$9:$9,0)))=0,"",(INDEX('2011-asu'!$A$1:HO42,MATCH('CC to C'!$C$1,'2011-asu'!$B:$B,0),MATCH(B20,'2011-asu'!$9:$9,0)))))</f>
        <v>258</v>
      </c>
      <c r="E20" s="30">
        <f>IF(A20="","",IF(INDEX('2011-asu'!$A$1:HP42,MATCH('CC to C'!$C$1,'2011-asu'!$B:$B,0),MATCH(C20,'2011-asu'!$9:$9,0))=0,"",+INDEX('2011-asu'!$A$1:HP42,MATCH('CC to C'!$C$1,'2011-asu'!$B:$B,0),MATCH(C20,'2011-asu'!$9:$9,0))))</f>
        <v>14.8</v>
      </c>
    </row>
    <row r="21" spans="1:5" x14ac:dyDescent="0.25">
      <c r="A21" s="30">
        <f t="shared" si="0"/>
        <v>74</v>
      </c>
      <c r="B21" s="30" t="str">
        <f>IF(A21="","",+INDEX('2011-asu'!$9:$9,1,$A21-1))</f>
        <v>2019-10-15-to-2020-01-14-pe-05</v>
      </c>
      <c r="C21" s="30" t="str">
        <f>IF(A21="","",+INDEX('2011-asu'!$9:$9,1,$A21))</f>
        <v>2019-10-15-to-2020-01-14-up-05</v>
      </c>
      <c r="D21" s="30">
        <f>IF(A21="","",+IF((INDEX('2011-asu'!$A$1:HO43,MATCH('CC to C'!$C$1,'2011-asu'!$B:$B,0),MATCH(B21,'2011-asu'!$9:$9,0)))=0,"",(INDEX('2011-asu'!$A$1:HO43,MATCH('CC to C'!$C$1,'2011-asu'!$B:$B,0),MATCH(B21,'2011-asu'!$9:$9,0)))))</f>
        <v>260</v>
      </c>
      <c r="E21" s="30">
        <f>IF(A21="","",IF(INDEX('2011-asu'!$A$1:HP43,MATCH('CC to C'!$C$1,'2011-asu'!$B:$B,0),MATCH(C21,'2011-asu'!$9:$9,0))=0,"",+INDEX('2011-asu'!$A$1:HP43,MATCH('CC to C'!$C$1,'2011-asu'!$B:$B,0),MATCH(C21,'2011-asu'!$9:$9,0))))</f>
        <v>14.92</v>
      </c>
    </row>
    <row r="22" spans="1:5" x14ac:dyDescent="0.25">
      <c r="A22" s="30">
        <f t="shared" si="0"/>
        <v>72</v>
      </c>
      <c r="B22" s="30" t="str">
        <f>IF(A22="","",+INDEX('2011-asu'!$9:$9,1,$A22-1))</f>
        <v>2019-07-15-to-2019-10-14-pe-05</v>
      </c>
      <c r="C22" s="30" t="str">
        <f>IF(A22="","",+INDEX('2011-asu'!$9:$9,1,$A22))</f>
        <v>2019-07-15-to-2019-10-14-up-05</v>
      </c>
      <c r="D22" s="30">
        <f>IF(A22="","",+IF((INDEX('2011-asu'!$A$1:HO44,MATCH('CC to C'!$C$1,'2011-asu'!$B:$B,0),MATCH(B22,'2011-asu'!$9:$9,0)))=0,"",(INDEX('2011-asu'!$A$1:HO44,MATCH('CC to C'!$C$1,'2011-asu'!$B:$B,0),MATCH(B22,'2011-asu'!$9:$9,0)))))</f>
        <v>263</v>
      </c>
      <c r="E22" s="30">
        <f>IF(A22="","",IF(INDEX('2011-asu'!$A$1:HP44,MATCH('CC to C'!$C$1,'2011-asu'!$B:$B,0),MATCH(C22,'2011-asu'!$9:$9,0))=0,"",+INDEX('2011-asu'!$A$1:HP44,MATCH('CC to C'!$C$1,'2011-asu'!$B:$B,0),MATCH(C22,'2011-asu'!$9:$9,0))))</f>
        <v>15.1</v>
      </c>
    </row>
    <row r="23" spans="1:5" x14ac:dyDescent="0.25">
      <c r="A23" s="30">
        <f t="shared" si="0"/>
        <v>70</v>
      </c>
      <c r="B23" s="30" t="str">
        <f>IF(A23="","",+INDEX('2011-asu'!$9:$9,1,$A23-1))</f>
        <v>2019-04-15-to-2019-07-14-pe-05</v>
      </c>
      <c r="C23" s="30" t="str">
        <f>IF(A23="","",+INDEX('2011-asu'!$9:$9,1,$A23))</f>
        <v>2019-04-15-to-2019-07-14-up-05</v>
      </c>
      <c r="D23" s="30">
        <f>IF(A23="","",+IF((INDEX('2011-asu'!$A$1:HO45,MATCH('CC to C'!$C$1,'2011-asu'!$B:$B,0),MATCH(B23,'2011-asu'!$9:$9,0)))=0,"",(INDEX('2011-asu'!$A$1:HO45,MATCH('CC to C'!$C$1,'2011-asu'!$B:$B,0),MATCH(B23,'2011-asu'!$9:$9,0)))))</f>
        <v>261</v>
      </c>
      <c r="E23" s="30">
        <f>IF(A23="","",IF(INDEX('2011-asu'!$A$1:HP45,MATCH('CC to C'!$C$1,'2011-asu'!$B:$B,0),MATCH(C23,'2011-asu'!$9:$9,0))=0,"",+INDEX('2011-asu'!$A$1:HP45,MATCH('CC to C'!$C$1,'2011-asu'!$B:$B,0),MATCH(C23,'2011-asu'!$9:$9,0))))</f>
        <v>14.98</v>
      </c>
    </row>
    <row r="24" spans="1:5" x14ac:dyDescent="0.25">
      <c r="A24" s="30">
        <f t="shared" si="0"/>
        <v>68</v>
      </c>
      <c r="B24" s="30" t="str">
        <f>IF(A24="","",+INDEX('2011-asu'!$9:$9,1,$A24-1))</f>
        <v>2019-01-15-to-2019-04-14-pe-05</v>
      </c>
      <c r="C24" s="30" t="str">
        <f>IF(A24="","",+INDEX('2011-asu'!$9:$9,1,$A24))</f>
        <v>2019-01-15-to-2019-04-14-up-05</v>
      </c>
      <c r="D24" s="30">
        <f>IF(A24="","",+IF((INDEX('2011-asu'!$A$1:HO46,MATCH('CC to C'!$C$1,'2011-asu'!$B:$B,0),MATCH(B24,'2011-asu'!$9:$9,0)))=0,"",(INDEX('2011-asu'!$A$1:HO46,MATCH('CC to C'!$C$1,'2011-asu'!$B:$B,0),MATCH(B24,'2011-asu'!$9:$9,0)))))</f>
        <v>237</v>
      </c>
      <c r="E24" s="30">
        <f>IF(A24="","",IF(INDEX('2011-asu'!$A$1:HP46,MATCH('CC to C'!$C$1,'2011-asu'!$B:$B,0),MATCH(C24,'2011-asu'!$9:$9,0))=0,"",+INDEX('2011-asu'!$A$1:HP46,MATCH('CC to C'!$C$1,'2011-asu'!$B:$B,0),MATCH(C24,'2011-asu'!$9:$9,0))))</f>
        <v>13.56</v>
      </c>
    </row>
    <row r="25" spans="1:5" x14ac:dyDescent="0.25">
      <c r="A25" s="30">
        <f t="shared" si="0"/>
        <v>66</v>
      </c>
      <c r="B25" s="30" t="str">
        <f>IF(A25="","",+INDEX('2011-asu'!$9:$9,1,$A25-1))</f>
        <v>2018-10-15-to-2019-01-14-pe-05</v>
      </c>
      <c r="C25" s="30" t="str">
        <f>IF(A25="","",+INDEX('2011-asu'!$9:$9,1,$A25))</f>
        <v>2018-10-15-to-2019-01-14-up-05</v>
      </c>
      <c r="D25" s="30">
        <f>IF(A25="","",+IF((INDEX('2011-asu'!$A$1:HO47,MATCH('CC to C'!$C$1,'2011-asu'!$B:$B,0),MATCH(B25,'2011-asu'!$9:$9,0)))=0,"",(INDEX('2011-asu'!$A$1:HO47,MATCH('CC to C'!$C$1,'2011-asu'!$B:$B,0),MATCH(B25,'2011-asu'!$9:$9,0)))))</f>
        <v>217</v>
      </c>
      <c r="E25" s="30">
        <f>IF(A25="","",IF(INDEX('2011-asu'!$A$1:HP47,MATCH('CC to C'!$C$1,'2011-asu'!$B:$B,0),MATCH(C25,'2011-asu'!$9:$9,0))=0,"",+INDEX('2011-asu'!$A$1:HP47,MATCH('CC to C'!$C$1,'2011-asu'!$B:$B,0),MATCH(C25,'2011-asu'!$9:$9,0))))</f>
        <v>12.38</v>
      </c>
    </row>
    <row r="26" spans="1:5" x14ac:dyDescent="0.25">
      <c r="A26" s="30">
        <f t="shared" si="0"/>
        <v>64</v>
      </c>
      <c r="B26" s="30" t="str">
        <f>IF(A26="","",+INDEX('2011-asu'!$9:$9,1,$A26-1))</f>
        <v>2018-07-15-to-2018-10-14-pe-05</v>
      </c>
      <c r="C26" s="30" t="str">
        <f>IF(A26="","",+INDEX('2011-asu'!$9:$9,1,$A26))</f>
        <v>2018-07-15-to-2018-10-14-up-05</v>
      </c>
      <c r="D26" s="30">
        <f>IF(A26="","",+IF((INDEX('2011-asu'!$A$1:HO48,MATCH('CC to C'!$C$1,'2011-asu'!$B:$B,0),MATCH(B26,'2011-asu'!$9:$9,0)))=0,"",(INDEX('2011-asu'!$A$1:HO48,MATCH('CC to C'!$C$1,'2011-asu'!$B:$B,0),MATCH(B26,'2011-asu'!$9:$9,0)))))</f>
        <v>214</v>
      </c>
      <c r="E26" s="30">
        <f>IF(A26="","",IF(INDEX('2011-asu'!$A$1:HP48,MATCH('CC to C'!$C$1,'2011-asu'!$B:$B,0),MATCH(C26,'2011-asu'!$9:$9,0))=0,"",+INDEX('2011-asu'!$A$1:HP48,MATCH('CC to C'!$C$1,'2011-asu'!$B:$B,0),MATCH(C26,'2011-asu'!$9:$9,0))))</f>
        <v>12.2</v>
      </c>
    </row>
    <row r="27" spans="1:5" x14ac:dyDescent="0.25">
      <c r="A27" s="30">
        <f t="shared" si="0"/>
        <v>62</v>
      </c>
      <c r="B27" s="30" t="str">
        <f>IF(A27="","",+INDEX('2011-asu'!$9:$9,1,$A27-1))</f>
        <v>2018-04-15-to-2018-07-14-pe-05</v>
      </c>
      <c r="C27" s="30" t="str">
        <f>IF(A27="","",+INDEX('2011-asu'!$9:$9,1,$A27))</f>
        <v>2018-04-15-to-2018-07-14-up-05</v>
      </c>
      <c r="D27" s="30">
        <f>IF(A27="","",+IF((INDEX('2011-asu'!$A$1:HO49,MATCH('CC to C'!$C$1,'2011-asu'!$B:$B,0),MATCH(B27,'2011-asu'!$9:$9,0)))=0,"",(INDEX('2011-asu'!$A$1:HO49,MATCH('CC to C'!$C$1,'2011-asu'!$B:$B,0),MATCH(B27,'2011-asu'!$9:$9,0)))))</f>
        <v>211</v>
      </c>
      <c r="E27" s="30">
        <f>IF(A27="","",IF(INDEX('2011-asu'!$A$1:HP49,MATCH('CC to C'!$C$1,'2011-asu'!$B:$B,0),MATCH(C27,'2011-asu'!$9:$9,0))=0,"",+INDEX('2011-asu'!$A$1:HP49,MATCH('CC to C'!$C$1,'2011-asu'!$B:$B,0),MATCH(C27,'2011-asu'!$9:$9,0))))</f>
        <v>12.02</v>
      </c>
    </row>
    <row r="28" spans="1:5" x14ac:dyDescent="0.25">
      <c r="A28" s="30">
        <f t="shared" si="0"/>
        <v>60</v>
      </c>
      <c r="B28" s="30" t="str">
        <f>IF(A28="","",+INDEX('2011-asu'!$9:$9,1,$A28-1))</f>
        <v>2018-01-15-to-2018-04-14-pe-05</v>
      </c>
      <c r="C28" s="30" t="str">
        <f>IF(A28="","",+INDEX('2011-asu'!$9:$9,1,$A28))</f>
        <v>2018-01-15-to-2018-04-14-up-05</v>
      </c>
      <c r="D28" s="30">
        <f>IF(A28="","",+IF((INDEX('2011-asu'!$A$1:HO50,MATCH('CC to C'!$C$1,'2011-asu'!$B:$B,0),MATCH(B28,'2011-asu'!$9:$9,0)))=0,"",(INDEX('2011-asu'!$A$1:HO50,MATCH('CC to C'!$C$1,'2011-asu'!$B:$B,0),MATCH(B28,'2011-asu'!$9:$9,0)))))</f>
        <v>213</v>
      </c>
      <c r="E28" s="30">
        <f>IF(A28="","",IF(INDEX('2011-asu'!$A$1:HP50,MATCH('CC to C'!$C$1,'2011-asu'!$B:$B,0),MATCH(C28,'2011-asu'!$9:$9,0))=0,"",+INDEX('2011-asu'!$A$1:HP50,MATCH('CC to C'!$C$1,'2011-asu'!$B:$B,0),MATCH(C28,'2011-asu'!$9:$9,0))))</f>
        <v>12.14</v>
      </c>
    </row>
    <row r="29" spans="1:5" x14ac:dyDescent="0.25">
      <c r="A29" s="30">
        <f t="shared" si="0"/>
        <v>58</v>
      </c>
      <c r="B29" s="30" t="str">
        <f>IF(A29="","",+INDEX('2011-asu'!$9:$9,1,$A29-1))</f>
        <v>2017-10-15-to-2018-01-14-pe-05</v>
      </c>
      <c r="C29" s="30" t="str">
        <f>IF(A29="","",+INDEX('2011-asu'!$9:$9,1,$A29))</f>
        <v>2017-10-15-to-2018-01-14-up-05</v>
      </c>
      <c r="D29" s="30">
        <f>IF(A29="","",+IF((INDEX('2011-asu'!$A$1:HO51,MATCH('CC to C'!$C$1,'2011-asu'!$B:$B,0),MATCH(B29,'2011-asu'!$9:$9,0)))=0,"",(INDEX('2011-asu'!$A$1:HO51,MATCH('CC to C'!$C$1,'2011-asu'!$B:$B,0),MATCH(B29,'2011-asu'!$9:$9,0)))))</f>
        <v>221</v>
      </c>
      <c r="E29" s="30">
        <f>IF(A29="","",IF(INDEX('2011-asu'!$A$1:HP51,MATCH('CC to C'!$C$1,'2011-asu'!$B:$B,0),MATCH(C29,'2011-asu'!$9:$9,0))=0,"",+INDEX('2011-asu'!$A$1:HP51,MATCH('CC to C'!$C$1,'2011-asu'!$B:$B,0),MATCH(C29,'2011-asu'!$9:$9,0))))</f>
        <v>12.61</v>
      </c>
    </row>
    <row r="30" spans="1:5" x14ac:dyDescent="0.25">
      <c r="A30" s="30">
        <f t="shared" si="0"/>
        <v>56</v>
      </c>
      <c r="B30" s="30" t="str">
        <f>IF(A30="","",+INDEX('2011-asu'!$9:$9,1,$A30-1))</f>
        <v>2017-07-15-to-2017-10-14-pe-05</v>
      </c>
      <c r="C30" s="30" t="str">
        <f>IF(A30="","",+INDEX('2011-asu'!$9:$9,1,$A30))</f>
        <v>2017-07-15-to-2017-10-14-up-05</v>
      </c>
      <c r="D30" s="30">
        <f>IF(A30="","",+IF((INDEX('2011-asu'!$A$1:HO52,MATCH('CC to C'!$C$1,'2011-asu'!$B:$B,0),MATCH(B30,'2011-asu'!$9:$9,0)))=0,"",(INDEX('2011-asu'!$A$1:HO52,MATCH('CC to C'!$C$1,'2011-asu'!$B:$B,0),MATCH(B30,'2011-asu'!$9:$9,0)))))</f>
        <v>213</v>
      </c>
      <c r="E30" s="30">
        <f>IF(A30="","",IF(INDEX('2011-asu'!$A$1:HP52,MATCH('CC to C'!$C$1,'2011-asu'!$B:$B,0),MATCH(C30,'2011-asu'!$9:$9,0))=0,"",+INDEX('2011-asu'!$A$1:HP52,MATCH('CC to C'!$C$1,'2011-asu'!$B:$B,0),MATCH(C30,'2011-asu'!$9:$9,0))))</f>
        <v>12.14</v>
      </c>
    </row>
    <row r="31" spans="1:5" x14ac:dyDescent="0.25">
      <c r="A31" s="30">
        <f t="shared" si="0"/>
        <v>54</v>
      </c>
      <c r="B31" s="30" t="str">
        <f>IF(A31="","",+INDEX('2011-asu'!$9:$9,1,$A31-1))</f>
        <v>2017-04-15-to-2017-07-14-pe-05</v>
      </c>
      <c r="C31" s="30" t="str">
        <f>IF(A31="","",+INDEX('2011-asu'!$9:$9,1,$A31))</f>
        <v>2017-04-15-to-2017-07-14-up-05</v>
      </c>
      <c r="D31" s="30">
        <f>IF(A31="","",+IF((INDEX('2011-asu'!$A$1:HO53,MATCH('CC to C'!$C$1,'2011-asu'!$B:$B,0),MATCH(B31,'2011-asu'!$9:$9,0)))=0,"",(INDEX('2011-asu'!$A$1:HO53,MATCH('CC to C'!$C$1,'2011-asu'!$B:$B,0),MATCH(B31,'2011-asu'!$9:$9,0)))))</f>
        <v>194</v>
      </c>
      <c r="E31" s="30">
        <f>IF(A31="","",IF(INDEX('2011-asu'!$A$1:HP53,MATCH('CC to C'!$C$1,'2011-asu'!$B:$B,0),MATCH(C31,'2011-asu'!$9:$9,0))=0,"",+INDEX('2011-asu'!$A$1:HP53,MATCH('CC to C'!$C$1,'2011-asu'!$B:$B,0),MATCH(C31,'2011-asu'!$9:$9,0))))</f>
        <v>11.03</v>
      </c>
    </row>
    <row r="32" spans="1:5" x14ac:dyDescent="0.25">
      <c r="A32" s="30">
        <f t="shared" si="0"/>
        <v>52</v>
      </c>
      <c r="B32" s="30" t="str">
        <f>IF(A32="","",+INDEX('2011-asu'!$9:$9,1,$A32-1))</f>
        <v>2017-01-15-to-2017-04-14-pe-05</v>
      </c>
      <c r="C32" s="30" t="str">
        <f>IF(A32="","",+INDEX('2011-asu'!$9:$9,1,$A32))</f>
        <v>2017-01-15-to-2017-04-14-up-05</v>
      </c>
      <c r="D32" s="30">
        <f>IF(A32="","",+IF((INDEX('2011-asu'!$A$1:HO54,MATCH('CC to C'!$C$1,'2011-asu'!$B:$B,0),MATCH(B32,'2011-asu'!$9:$9,0)))=0,"",(INDEX('2011-asu'!$A$1:HO54,MATCH('CC to C'!$C$1,'2011-asu'!$B:$B,0),MATCH(B32,'2011-asu'!$9:$9,0)))))</f>
        <v>235</v>
      </c>
      <c r="E32" s="30">
        <f>IF(A32="","",IF(INDEX('2011-asu'!$A$1:HP54,MATCH('CC to C'!$C$1,'2011-asu'!$B:$B,0),MATCH(C32,'2011-asu'!$9:$9,0))=0,"",+INDEX('2011-asu'!$A$1:HP54,MATCH('CC to C'!$C$1,'2011-asu'!$B:$B,0),MATCH(C32,'2011-asu'!$9:$9,0))))</f>
        <v>13.44</v>
      </c>
    </row>
    <row r="33" spans="1:5" x14ac:dyDescent="0.25">
      <c r="A33" s="30">
        <f t="shared" si="0"/>
        <v>50</v>
      </c>
      <c r="B33" s="30" t="str">
        <f>IF(A33="","",+INDEX('2011-asu'!$9:$9,1,$A33-1))</f>
        <v>2016-10-15-to-2017-01-14-pe-05</v>
      </c>
      <c r="C33" s="30" t="str">
        <f>IF(A33="","",+INDEX('2011-asu'!$9:$9,1,$A33))</f>
        <v>2016-10-15-to-2017-01-14-up-05</v>
      </c>
      <c r="D33" s="30">
        <f>IF(A33="","",+IF((INDEX('2011-asu'!$A$1:HO55,MATCH('CC to C'!$C$1,'2011-asu'!$B:$B,0),MATCH(B33,'2011-asu'!$9:$9,0)))=0,"",(INDEX('2011-asu'!$A$1:HO55,MATCH('CC to C'!$C$1,'2011-asu'!$B:$B,0),MATCH(B33,'2011-asu'!$9:$9,0)))))</f>
        <v>250</v>
      </c>
      <c r="E33" s="30">
        <f>IF(A33="","",IF(INDEX('2011-asu'!$A$1:HP55,MATCH('CC to C'!$C$1,'2011-asu'!$B:$B,0),MATCH(C33,'2011-asu'!$9:$9,0))=0,"",+INDEX('2011-asu'!$A$1:HP55,MATCH('CC to C'!$C$1,'2011-asu'!$B:$B,0),MATCH(C33,'2011-asu'!$9:$9,0))))</f>
        <v>14.33</v>
      </c>
    </row>
    <row r="34" spans="1:5" x14ac:dyDescent="0.25">
      <c r="A34" s="30">
        <f t="shared" si="0"/>
        <v>48</v>
      </c>
      <c r="B34" s="30" t="str">
        <f>IF(A34="","",+INDEX('2011-asu'!$9:$9,1,$A34-1))</f>
        <v>2016-07-15-to-2016-10-14-pe-05</v>
      </c>
      <c r="C34" s="30" t="str">
        <f>IF(A34="","",+INDEX('2011-asu'!$9:$9,1,$A34))</f>
        <v>2016-07-15-to-2016-10-14-up-05</v>
      </c>
      <c r="D34" s="30">
        <f>IF(A34="","",+IF((INDEX('2011-asu'!$A$1:HO56,MATCH('CC to C'!$C$1,'2011-asu'!$B:$B,0),MATCH(B34,'2011-asu'!$9:$9,0)))=0,"",(INDEX('2011-asu'!$A$1:HO56,MATCH('CC to C'!$C$1,'2011-asu'!$B:$B,0),MATCH(B34,'2011-asu'!$9:$9,0)))))</f>
        <v>269</v>
      </c>
      <c r="E34" s="30">
        <f>IF(A34="","",IF(INDEX('2011-asu'!$A$1:HP56,MATCH('CC to C'!$C$1,'2011-asu'!$B:$B,0),MATCH(C34,'2011-asu'!$9:$9,0))=0,"",+INDEX('2011-asu'!$A$1:HP56,MATCH('CC to C'!$C$1,'2011-asu'!$B:$B,0),MATCH(C34,'2011-asu'!$9:$9,0))))</f>
        <v>15.46</v>
      </c>
    </row>
    <row r="35" spans="1:5" x14ac:dyDescent="0.25">
      <c r="A35" s="30">
        <f t="shared" si="0"/>
        <v>46</v>
      </c>
      <c r="B35" s="30" t="str">
        <f>IF(A35="","",+INDEX('2011-asu'!$9:$9,1,$A35-1))</f>
        <v>2016-04-15-to-2016-07-14-pe-05</v>
      </c>
      <c r="C35" s="30" t="str">
        <f>IF(A35="","",+INDEX('2011-asu'!$9:$9,1,$A35))</f>
        <v>2016-04-15-to-2016-07-14-up-05</v>
      </c>
      <c r="D35" s="30">
        <f>IF(A35="","",+IF((INDEX('2011-asu'!$A$1:HO57,MATCH('CC to C'!$C$1,'2011-asu'!$B:$B,0),MATCH(B35,'2011-asu'!$9:$9,0)))=0,"",(INDEX('2011-asu'!$A$1:HO57,MATCH('CC to C'!$C$1,'2011-asu'!$B:$B,0),MATCH(B35,'2011-asu'!$9:$9,0)))))</f>
        <v>283</v>
      </c>
      <c r="E35" s="30">
        <f>IF(A35="","",IF(INDEX('2011-asu'!$A$1:HP57,MATCH('CC to C'!$C$1,'2011-asu'!$B:$B,0),MATCH(C35,'2011-asu'!$9:$9,0))=0,"",+INDEX('2011-asu'!$A$1:HP57,MATCH('CC to C'!$C$1,'2011-asu'!$B:$B,0),MATCH(C35,'2011-asu'!$9:$9,0))))</f>
        <v>16.3</v>
      </c>
    </row>
    <row r="36" spans="1:5" x14ac:dyDescent="0.25">
      <c r="A36" s="30">
        <f t="shared" si="0"/>
        <v>44</v>
      </c>
      <c r="B36" s="30" t="str">
        <f>IF(A36="","",+INDEX('2011-asu'!$9:$9,1,$A36-1))</f>
        <v>2016-01-15-to-2016-04-14-pe-05</v>
      </c>
      <c r="C36" s="30" t="str">
        <f>IF(A36="","",+INDEX('2011-asu'!$9:$9,1,$A36))</f>
        <v>2016-01-15-to-2016-04-14-up-05</v>
      </c>
      <c r="D36" s="30">
        <f>IF(A36="","",+IF((INDEX('2011-asu'!$A$1:HO58,MATCH('CC to C'!$C$1,'2011-asu'!$B:$B,0),MATCH(B36,'2011-asu'!$9:$9,0)))=0,"",(INDEX('2011-asu'!$A$1:HO58,MATCH('CC to C'!$C$1,'2011-asu'!$B:$B,0),MATCH(B36,'2011-asu'!$9:$9,0)))))</f>
        <v>262</v>
      </c>
      <c r="E36" s="30">
        <f>IF(A36="","",IF(INDEX('2011-asu'!$A$1:HP58,MATCH('CC to C'!$C$1,'2011-asu'!$B:$B,0),MATCH(C36,'2011-asu'!$9:$9,0))=0,"",+INDEX('2011-asu'!$A$1:HP58,MATCH('CC to C'!$C$1,'2011-asu'!$B:$B,0),MATCH(C36,'2011-asu'!$9:$9,0))))</f>
        <v>15.04</v>
      </c>
    </row>
    <row r="37" spans="1:5" x14ac:dyDescent="0.25">
      <c r="A37" s="30">
        <f t="shared" si="0"/>
        <v>42</v>
      </c>
      <c r="B37" s="30" t="str">
        <f>IF(A37="","",+INDEX('2011-asu'!$9:$9,1,$A37-1))</f>
        <v>2015-10-15-to-2016-01-14-pe-05</v>
      </c>
      <c r="C37" s="30" t="str">
        <f>IF(A37="","",+INDEX('2011-asu'!$9:$9,1,$A37))</f>
        <v>2015-10-15-to-2016-01-14-up-05</v>
      </c>
      <c r="D37" s="30">
        <f>IF(A37="","",+IF((INDEX('2011-asu'!$A$1:HO59,MATCH('CC to C'!$C$1,'2011-asu'!$B:$B,0),MATCH(B37,'2011-asu'!$9:$9,0)))=0,"",(INDEX('2011-asu'!$A$1:HO59,MATCH('CC to C'!$C$1,'2011-asu'!$B:$B,0),MATCH(B37,'2011-asu'!$9:$9,0)))))</f>
        <v>244</v>
      </c>
      <c r="E37" s="30">
        <f>IF(A37="","",IF(INDEX('2011-asu'!$A$1:HP59,MATCH('CC to C'!$C$1,'2011-asu'!$B:$B,0),MATCH(C37,'2011-asu'!$9:$9,0))=0,"",+INDEX('2011-asu'!$A$1:HP59,MATCH('CC to C'!$C$1,'2011-asu'!$B:$B,0),MATCH(C37,'2011-asu'!$9:$9,0))))</f>
        <v>13.97</v>
      </c>
    </row>
    <row r="38" spans="1:5" x14ac:dyDescent="0.25">
      <c r="A38" s="30">
        <f t="shared" si="0"/>
        <v>40</v>
      </c>
      <c r="B38" s="30" t="str">
        <f>IF(A38="","",+INDEX('2011-asu'!$9:$9,1,$A38-1))</f>
        <v>2015-07-15-to-2015-10-14-pe-05</v>
      </c>
      <c r="C38" s="30" t="str">
        <f>IF(A38="","",+INDEX('2011-asu'!$9:$9,1,$A38))</f>
        <v>2015-07-15-to-2015-10-14-up-05</v>
      </c>
      <c r="D38" s="30">
        <f>IF(A38="","",+IF((INDEX('2011-asu'!$A$1:HO60,MATCH('CC to C'!$C$1,'2011-asu'!$B:$B,0),MATCH(B38,'2011-asu'!$9:$9,0)))=0,"",(INDEX('2011-asu'!$A$1:HO60,MATCH('CC to C'!$C$1,'2011-asu'!$B:$B,0),MATCH(B38,'2011-asu'!$9:$9,0)))))</f>
        <v>236</v>
      </c>
      <c r="E38" s="30">
        <f>IF(A38="","",IF(INDEX('2011-asu'!$A$1:HP60,MATCH('CC to C'!$C$1,'2011-asu'!$B:$B,0),MATCH(C38,'2011-asu'!$9:$9,0))=0,"",+INDEX('2011-asu'!$A$1:HP60,MATCH('CC to C'!$C$1,'2011-asu'!$B:$B,0),MATCH(C38,'2011-asu'!$9:$9,0))))</f>
        <v>13.5</v>
      </c>
    </row>
    <row r="39" spans="1:5" x14ac:dyDescent="0.25">
      <c r="A39" s="30">
        <f t="shared" ref="A39" si="1">IF(OR(A38=4,A38=""),"",+A38-2)</f>
        <v>38</v>
      </c>
      <c r="B39" s="30" t="str">
        <f>IF(A39="","",+INDEX('2011-asu'!$9:$9,1,$A39-1))</f>
        <v>2015-04-15-to-2015-07-14-pe-05</v>
      </c>
      <c r="C39" s="30" t="str">
        <f>IF(A39="","",+INDEX('2011-asu'!$9:$9,1,$A39))</f>
        <v>2015-04-15-to-2015-07-14-up-05</v>
      </c>
      <c r="D39" s="30">
        <f>IF(A39="","",+IF((INDEX('2011-asu'!$A$1:HO61,MATCH('CC to C'!$C$1,'2011-asu'!$B:$B,0),MATCH(B39,'2011-asu'!$9:$9,0)))=0,"",(INDEX('2011-asu'!$A$1:HO61,MATCH('CC to C'!$C$1,'2011-asu'!$B:$B,0),MATCH(B39,'2011-asu'!$9:$9,0)))))</f>
        <v>244</v>
      </c>
      <c r="E39" s="30">
        <f>IF(A39="","",IF(INDEX('2011-asu'!$A$1:HP61,MATCH('CC to C'!$C$1,'2011-asu'!$B:$B,0),MATCH(C39,'2011-asu'!$9:$9,0))=0,"",+INDEX('2011-asu'!$A$1:HP61,MATCH('CC to C'!$C$1,'2011-asu'!$B:$B,0),MATCH(C39,'2011-asu'!$9:$9,0))))</f>
        <v>13.97</v>
      </c>
    </row>
    <row r="40" spans="1:5" x14ac:dyDescent="0.25">
      <c r="A40" s="30">
        <f t="shared" ref="A40:A70" si="2">IF(OR(A39=4,A39=""),"",+A39-2)</f>
        <v>36</v>
      </c>
      <c r="B40" s="30" t="str">
        <f>IF(A40="","",+INDEX('2011-asu'!$9:$9,1,$A40-1))</f>
        <v>2015-01-15-to-2015-04-14-pe-05</v>
      </c>
      <c r="C40" s="30" t="str">
        <f>IF(A40="","",+INDEX('2011-asu'!$9:$9,1,$A40))</f>
        <v>2015-01-15-to-2015-04-14-up-05</v>
      </c>
      <c r="D40" s="30">
        <f>IF(A40="","",+IF((INDEX('2011-asu'!$A$1:HO62,MATCH('CC to C'!$C$1,'2011-asu'!$B:$B,0),MATCH(B40,'2011-asu'!$9:$9,0)))=0,"",(INDEX('2011-asu'!$A$1:HO62,MATCH('CC to C'!$C$1,'2011-asu'!$B:$B,0),MATCH(B40,'2011-asu'!$9:$9,0)))))</f>
        <v>240</v>
      </c>
      <c r="E40" s="30">
        <f>IF(A40="","",IF(INDEX('2011-asu'!$A$1:HP62,MATCH('CC to C'!$C$1,'2011-asu'!$B:$B,0),MATCH(C40,'2011-asu'!$9:$9,0))=0,"",+INDEX('2011-asu'!$A$1:HP62,MATCH('CC to C'!$C$1,'2011-asu'!$B:$B,0),MATCH(C40,'2011-asu'!$9:$9,0))))</f>
        <v>13.73</v>
      </c>
    </row>
    <row r="41" spans="1:5" x14ac:dyDescent="0.25">
      <c r="A41" s="30">
        <f t="shared" si="2"/>
        <v>34</v>
      </c>
      <c r="B41" s="30" t="str">
        <f>IF(A41="","",+INDEX('2011-asu'!$9:$9,1,$A41-1))</f>
        <v>2014-10-15-to-2015-01-14-pe-05</v>
      </c>
      <c r="C41" s="30" t="str">
        <f>IF(A41="","",+INDEX('2011-asu'!$9:$9,1,$A41))</f>
        <v>2014-10-15-to-2015-01-14-up-05</v>
      </c>
      <c r="D41" s="30">
        <f>IF(A41="","",+IF((INDEX('2011-asu'!$A$1:HO63,MATCH('CC to C'!$C$1,'2011-asu'!$B:$B,0),MATCH(B41,'2011-asu'!$9:$9,0)))=0,"",(INDEX('2011-asu'!$A$1:HO63,MATCH('CC to C'!$C$1,'2011-asu'!$B:$B,0),MATCH(B41,'2011-asu'!$9:$9,0)))))</f>
        <v>222</v>
      </c>
      <c r="E41" s="30">
        <f>IF(A41="","",IF(INDEX('2011-asu'!$A$1:HP63,MATCH('CC to C'!$C$1,'2011-asu'!$B:$B,0),MATCH(C41,'2011-asu'!$9:$9,0))=0,"",+INDEX('2011-asu'!$A$1:HP63,MATCH('CC to C'!$C$1,'2011-asu'!$B:$B,0),MATCH(C41,'2011-asu'!$9:$9,0))))</f>
        <v>12.67</v>
      </c>
    </row>
    <row r="42" spans="1:5" x14ac:dyDescent="0.25">
      <c r="A42" s="30">
        <f t="shared" si="2"/>
        <v>32</v>
      </c>
      <c r="B42" s="30" t="str">
        <f>IF(A42="","",+INDEX('2011-asu'!$9:$9,1,$A42-1))</f>
        <v>2014-07-15-to-2014-10-14-pe-05</v>
      </c>
      <c r="C42" s="30" t="str">
        <f>IF(A42="","",+INDEX('2011-asu'!$9:$9,1,$A42))</f>
        <v>2014-07-15-to-2014-10-14-up-05</v>
      </c>
      <c r="D42" s="30">
        <f>IF(A42="","",+IF((INDEX('2011-asu'!$A$1:HO64,MATCH('CC to C'!$C$1,'2011-asu'!$B:$B,0),MATCH(B42,'2011-asu'!$9:$9,0)))=0,"",(INDEX('2011-asu'!$A$1:HO64,MATCH('CC to C'!$C$1,'2011-asu'!$B:$B,0),MATCH(B42,'2011-asu'!$9:$9,0)))))</f>
        <v>223</v>
      </c>
      <c r="E42" s="30">
        <f>IF(A42="","",IF(INDEX('2011-asu'!$A$1:HP64,MATCH('CC to C'!$C$1,'2011-asu'!$B:$B,0),MATCH(C42,'2011-asu'!$9:$9,0))=0,"",+INDEX('2011-asu'!$A$1:HP64,MATCH('CC to C'!$C$1,'2011-asu'!$B:$B,0),MATCH(C42,'2011-asu'!$9:$9,0))))</f>
        <v>12.73</v>
      </c>
    </row>
    <row r="43" spans="1:5" x14ac:dyDescent="0.25">
      <c r="A43" s="30">
        <f t="shared" si="2"/>
        <v>30</v>
      </c>
      <c r="B43" s="30" t="str">
        <f>IF(A43="","",+INDEX('2011-asu'!$9:$9,1,$A43-1))</f>
        <v>2014-04-15-to-2014-07-14-pe-05</v>
      </c>
      <c r="C43" s="30" t="str">
        <f>IF(A43="","",+INDEX('2011-asu'!$9:$9,1,$A43))</f>
        <v>2014-04-15-to-2014-07-14-up-05</v>
      </c>
      <c r="D43" s="30">
        <f>IF(A43="","",+IF((INDEX('2011-asu'!$A$1:HO65,MATCH('CC to C'!$C$1,'2011-asu'!$B:$B,0),MATCH(B43,'2011-asu'!$9:$9,0)))=0,"",(INDEX('2011-asu'!$A$1:HO65,MATCH('CC to C'!$C$1,'2011-asu'!$B:$B,0),MATCH(B43,'2011-asu'!$9:$9,0)))))</f>
        <v>234</v>
      </c>
      <c r="E43" s="30">
        <f>IF(A43="","",IF(INDEX('2011-asu'!$A$1:HP65,MATCH('CC to C'!$C$1,'2011-asu'!$B:$B,0),MATCH(C43,'2011-asu'!$9:$9,0))=0,"",+INDEX('2011-asu'!$A$1:HP65,MATCH('CC to C'!$C$1,'2011-asu'!$B:$B,0),MATCH(C43,'2011-asu'!$9:$9,0))))</f>
        <v>13.38</v>
      </c>
    </row>
    <row r="44" spans="1:5" x14ac:dyDescent="0.25">
      <c r="A44" s="30">
        <f t="shared" si="2"/>
        <v>28</v>
      </c>
      <c r="B44" s="30" t="str">
        <f>IF(A44="","",+INDEX('2011-asu'!$9:$9,1,$A44-1))</f>
        <v>2014-01-15-to-2014-04-14-pe-05</v>
      </c>
      <c r="C44" s="30" t="str">
        <f>IF(A44="","",+INDEX('2011-asu'!$9:$9,1,$A44))</f>
        <v>2014-01-15-to-2014-04-14-up-05</v>
      </c>
      <c r="D44" s="30">
        <f>IF(A44="","",+IF((INDEX('2011-asu'!$A$1:HO66,MATCH('CC to C'!$C$1,'2011-asu'!$B:$B,0),MATCH(B44,'2011-asu'!$9:$9,0)))=0,"",(INDEX('2011-asu'!$A$1:HO66,MATCH('CC to C'!$C$1,'2011-asu'!$B:$B,0),MATCH(B44,'2011-asu'!$9:$9,0)))))</f>
        <v>250</v>
      </c>
      <c r="E44" s="30">
        <f>IF(A44="","",IF(INDEX('2011-asu'!$A$1:HP66,MATCH('CC to C'!$C$1,'2011-asu'!$B:$B,0),MATCH(C44,'2011-asu'!$9:$9,0))=0,"",+INDEX('2011-asu'!$A$1:HP66,MATCH('CC to C'!$C$1,'2011-asu'!$B:$B,0),MATCH(C44,'2011-asu'!$9:$9,0))))</f>
        <v>14.33</v>
      </c>
    </row>
    <row r="45" spans="1:5" x14ac:dyDescent="0.25">
      <c r="A45" s="30">
        <f t="shared" si="2"/>
        <v>26</v>
      </c>
      <c r="B45" s="30" t="str">
        <f>IF(A45="","",+INDEX('2011-asu'!$9:$9,1,$A45-1))</f>
        <v>2013-10-15-to-2014-01-14-pe-05</v>
      </c>
      <c r="C45" s="30" t="str">
        <f>IF(A45="","",+INDEX('2011-asu'!$9:$9,1,$A45))</f>
        <v>2013-10-15-to-2014-01-14-up-05</v>
      </c>
      <c r="D45" s="30">
        <f>IF(A45="","",+IF((INDEX('2011-asu'!$A$1:HO67,MATCH('CC to C'!$C$1,'2011-asu'!$B:$B,0),MATCH(B45,'2011-asu'!$9:$9,0)))=0,"",(INDEX('2011-asu'!$A$1:HO67,MATCH('CC to C'!$C$1,'2011-asu'!$B:$B,0),MATCH(B45,'2011-asu'!$9:$9,0)))))</f>
        <v>248</v>
      </c>
      <c r="E45" s="30">
        <f>IF(A45="","",IF(INDEX('2011-asu'!$A$1:HP67,MATCH('CC to C'!$C$1,'2011-asu'!$B:$B,0),MATCH(C45,'2011-asu'!$9:$9,0))=0,"",+INDEX('2011-asu'!$A$1:HP67,MATCH('CC to C'!$C$1,'2011-asu'!$B:$B,0),MATCH(C45,'2011-asu'!$9:$9,0))))</f>
        <v>14.21</v>
      </c>
    </row>
    <row r="46" spans="1:5" x14ac:dyDescent="0.25">
      <c r="A46" s="30">
        <f t="shared" si="2"/>
        <v>24</v>
      </c>
      <c r="B46" s="30" t="str">
        <f>IF(A46="","",+INDEX('2011-asu'!$9:$9,1,$A46-1))</f>
        <v>2013-07-15-to-2013-10-14-pe-05</v>
      </c>
      <c r="C46" s="30" t="str">
        <f>IF(A46="","",+INDEX('2011-asu'!$9:$9,1,$A46))</f>
        <v>2013-07-15-to-2013-10-14-up-05</v>
      </c>
      <c r="D46" s="30">
        <f>IF(A46="","",+IF((INDEX('2011-asu'!$A$1:HO68,MATCH('CC to C'!$C$1,'2011-asu'!$B:$B,0),MATCH(B46,'2011-asu'!$9:$9,0)))=0,"",(INDEX('2011-asu'!$A$1:HO68,MATCH('CC to C'!$C$1,'2011-asu'!$B:$B,0),MATCH(B46,'2011-asu'!$9:$9,0)))))</f>
        <v>255</v>
      </c>
      <c r="E46" s="30">
        <f>IF(A46="","",IF(INDEX('2011-asu'!$A$1:HP68,MATCH('CC to C'!$C$1,'2011-asu'!$B:$B,0),MATCH(C46,'2011-asu'!$9:$9,0))=0,"",+INDEX('2011-asu'!$A$1:HP68,MATCH('CC to C'!$C$1,'2011-asu'!$B:$B,0),MATCH(C46,'2011-asu'!$9:$9,0))))</f>
        <v>14.63</v>
      </c>
    </row>
    <row r="47" spans="1:5" x14ac:dyDescent="0.25">
      <c r="A47" s="30">
        <f t="shared" si="2"/>
        <v>22</v>
      </c>
      <c r="B47" s="30" t="str">
        <f>IF(A47="","",+INDEX('2011-asu'!$9:$9,1,$A47-1))</f>
        <v>2013-04-15-to-2013-07-14-pe-05</v>
      </c>
      <c r="C47" s="30" t="str">
        <f>IF(A47="","",+INDEX('2011-asu'!$9:$9,1,$A47))</f>
        <v>2013-04-15-to-2013-07-14-up-05</v>
      </c>
      <c r="D47" s="30">
        <f>IF(A47="","",+IF((INDEX('2011-asu'!$A$1:HO69,MATCH('CC to C'!$C$1,'2011-asu'!$B:$B,0),MATCH(B47,'2011-asu'!$9:$9,0)))=0,"",(INDEX('2011-asu'!$A$1:HO69,MATCH('CC to C'!$C$1,'2011-asu'!$B:$B,0),MATCH(B47,'2011-asu'!$9:$9,0)))))</f>
        <v>267</v>
      </c>
      <c r="E47" s="30">
        <f>IF(A47="","",IF(INDEX('2011-asu'!$A$1:HP69,MATCH('CC to C'!$C$1,'2011-asu'!$B:$B,0),MATCH(C47,'2011-asu'!$9:$9,0))=0,"",+INDEX('2011-asu'!$A$1:HP69,MATCH('CC to C'!$C$1,'2011-asu'!$B:$B,0),MATCH(C47,'2011-asu'!$9:$9,0))))</f>
        <v>15.34</v>
      </c>
    </row>
    <row r="48" spans="1:5" x14ac:dyDescent="0.25">
      <c r="A48" s="30">
        <f t="shared" si="2"/>
        <v>20</v>
      </c>
      <c r="B48" s="30" t="str">
        <f>IF(A48="","",+INDEX('2011-asu'!$9:$9,1,$A48-1))</f>
        <v>2013-01-15-to-2013-04-14-pe-05</v>
      </c>
      <c r="C48" s="30" t="str">
        <f>IF(A48="","",+INDEX('2011-asu'!$9:$9,1,$A48))</f>
        <v>2013-01-15-to-2013-04-14-up-05</v>
      </c>
      <c r="D48" s="30">
        <f>IF(A48="","",+IF((INDEX('2011-asu'!$A$1:HO70,MATCH('CC to C'!$C$1,'2011-asu'!$B:$B,0),MATCH(B48,'2011-asu'!$9:$9,0)))=0,"",(INDEX('2011-asu'!$A$1:HO70,MATCH('CC to C'!$C$1,'2011-asu'!$B:$B,0),MATCH(B48,'2011-asu'!$9:$9,0)))))</f>
        <v>292</v>
      </c>
      <c r="E48" s="30">
        <f>IF(A48="","",IF(INDEX('2011-asu'!$A$1:HP70,MATCH('CC to C'!$C$1,'2011-asu'!$B:$B,0),MATCH(C48,'2011-asu'!$9:$9,0))=0,"",+INDEX('2011-asu'!$A$1:HP70,MATCH('CC to C'!$C$1,'2011-asu'!$B:$B,0),MATCH(C48,'2011-asu'!$9:$9,0))))</f>
        <v>16.84</v>
      </c>
    </row>
    <row r="49" spans="1:5" x14ac:dyDescent="0.25">
      <c r="A49" s="30">
        <f t="shared" si="2"/>
        <v>18</v>
      </c>
      <c r="B49" s="30" t="str">
        <f>IF(A49="","",+INDEX('2011-asu'!$9:$9,1,$A49-1))</f>
        <v>2012-10-15-to-2013-01-14-pe-05</v>
      </c>
      <c r="C49" s="30" t="str">
        <f>IF(A49="","",+INDEX('2011-asu'!$9:$9,1,$A49))</f>
        <v>2012-10-15-to-2013-01-14-up-05</v>
      </c>
      <c r="D49" s="30">
        <f>IF(A49="","",+IF((INDEX('2011-asu'!$A$1:HO71,MATCH('CC to C'!$C$1,'2011-asu'!$B:$B,0),MATCH(B49,'2011-asu'!$9:$9,0)))=0,"",(INDEX('2011-asu'!$A$1:HO71,MATCH('CC to C'!$C$1,'2011-asu'!$B:$B,0),MATCH(B49,'2011-asu'!$9:$9,0)))))</f>
        <v>310</v>
      </c>
      <c r="E49" s="30">
        <f>IF(A49="","",IF(INDEX('2011-asu'!$A$1:HP71,MATCH('CC to C'!$C$1,'2011-asu'!$B:$B,0),MATCH(C49,'2011-asu'!$9:$9,0))=0,"",+INDEX('2011-asu'!$A$1:HP71,MATCH('CC to C'!$C$1,'2011-asu'!$B:$B,0),MATCH(C49,'2011-asu'!$9:$9,0))))</f>
        <v>17.920000000000002</v>
      </c>
    </row>
    <row r="50" spans="1:5" x14ac:dyDescent="0.25">
      <c r="A50" s="30">
        <f t="shared" si="2"/>
        <v>16</v>
      </c>
      <c r="B50" s="30" t="str">
        <f>IF(A50="","",+INDEX('2011-asu'!$9:$9,1,$A50-1))</f>
        <v>2012-07-15-to-2012-10-14-pe-05</v>
      </c>
      <c r="C50" s="30" t="str">
        <f>IF(A50="","",+INDEX('2011-asu'!$9:$9,1,$A50))</f>
        <v>2012-07-15-to-2012-10-14-up-05</v>
      </c>
      <c r="D50" s="30">
        <f>IF(A50="","",+IF((INDEX('2011-asu'!$A$1:HO72,MATCH('CC to C'!$C$1,'2011-asu'!$B:$B,0),MATCH(B50,'2011-asu'!$9:$9,0)))=0,"",(INDEX('2011-asu'!$A$1:HO72,MATCH('CC to C'!$C$1,'2011-asu'!$B:$B,0),MATCH(B50,'2011-asu'!$9:$9,0)))))</f>
        <v>307</v>
      </c>
      <c r="E50" s="30">
        <f>IF(A50="","",IF(INDEX('2011-asu'!$A$1:HP72,MATCH('CC to C'!$C$1,'2011-asu'!$B:$B,0),MATCH(C50,'2011-asu'!$9:$9,0))=0,"",+INDEX('2011-asu'!$A$1:HP72,MATCH('CC to C'!$C$1,'2011-asu'!$B:$B,0),MATCH(C50,'2011-asu'!$9:$9,0))))</f>
        <v>17.739999999999998</v>
      </c>
    </row>
    <row r="51" spans="1:5" x14ac:dyDescent="0.25">
      <c r="A51" s="30">
        <f t="shared" si="2"/>
        <v>14</v>
      </c>
      <c r="B51" s="30" t="str">
        <f>IF(A51="","",+INDEX('2011-asu'!$9:$9,1,$A51-1))</f>
        <v>2012-04-15-to-2012-07-14-pe-05</v>
      </c>
      <c r="C51" s="30" t="str">
        <f>IF(A51="","",+INDEX('2011-asu'!$9:$9,1,$A51))</f>
        <v>2012-04-15-to-2012-07-14-up-05</v>
      </c>
      <c r="D51" s="30">
        <f>IF(A51="","",+IF((INDEX('2011-asu'!$A$1:HO73,MATCH('CC to C'!$C$1,'2011-asu'!$B:$B,0),MATCH(B51,'2011-asu'!$9:$9,0)))=0,"",(INDEX('2011-asu'!$A$1:HO73,MATCH('CC to C'!$C$1,'2011-asu'!$B:$B,0),MATCH(B51,'2011-asu'!$9:$9,0)))))</f>
        <v>304</v>
      </c>
      <c r="E51" s="30">
        <f>IF(A51="","",IF(INDEX('2011-asu'!$A$1:HP73,MATCH('CC to C'!$C$1,'2011-asu'!$B:$B,0),MATCH(C51,'2011-asu'!$9:$9,0))=0,"",+INDEX('2011-asu'!$A$1:HP73,MATCH('CC to C'!$C$1,'2011-asu'!$B:$B,0),MATCH(C51,'2011-asu'!$9:$9,0))))</f>
        <v>17.559999999999999</v>
      </c>
    </row>
    <row r="52" spans="1:5" x14ac:dyDescent="0.25">
      <c r="A52" s="30">
        <f t="shared" si="2"/>
        <v>12</v>
      </c>
      <c r="B52" s="30" t="str">
        <f>IF(A52="","",+INDEX('2011-asu'!$9:$9,1,$A52-1))</f>
        <v>2012-01-15-to-2012-04-14-pe-05</v>
      </c>
      <c r="C52" s="30" t="str">
        <f>IF(A52="","",+INDEX('2011-asu'!$9:$9,1,$A52))</f>
        <v>2012-01-15-to-2012-04-14-up-05</v>
      </c>
      <c r="D52" s="30">
        <f>IF(A52="","",+IF((INDEX('2011-asu'!$A$1:HO74,MATCH('CC to C'!$C$1,'2011-asu'!$B:$B,0),MATCH(B52,'2011-asu'!$9:$9,0)))=0,"",(INDEX('2011-asu'!$A$1:HO74,MATCH('CC to C'!$C$1,'2011-asu'!$B:$B,0),MATCH(B52,'2011-asu'!$9:$9,0)))))</f>
        <v>282</v>
      </c>
      <c r="E52" s="30">
        <f>IF(A52="","",IF(INDEX('2011-asu'!$A$1:HP74,MATCH('CC to C'!$C$1,'2011-asu'!$B:$B,0),MATCH(C52,'2011-asu'!$9:$9,0))=0,"",+INDEX('2011-asu'!$A$1:HP74,MATCH('CC to C'!$C$1,'2011-asu'!$B:$B,0),MATCH(C52,'2011-asu'!$9:$9,0))))</f>
        <v>16.239999999999998</v>
      </c>
    </row>
    <row r="53" spans="1:5" x14ac:dyDescent="0.25">
      <c r="A53" s="30">
        <f t="shared" si="2"/>
        <v>10</v>
      </c>
      <c r="B53" s="30" t="str">
        <f>IF(A53="","",+INDEX('2011-asu'!$9:$9,1,$A53-1))</f>
        <v>2011-10-15-to-2012-01-14-pe-05</v>
      </c>
      <c r="C53" s="30" t="str">
        <f>IF(A53="","",+INDEX('2011-asu'!$9:$9,1,$A53))</f>
        <v>2011-10-15-to-2012-01-14-up-05</v>
      </c>
      <c r="D53" s="30">
        <f>IF(A53="","",+IF((INDEX('2011-asu'!$A$1:HO75,MATCH('CC to C'!$C$1,'2011-asu'!$B:$B,0),MATCH(B53,'2011-asu'!$9:$9,0)))=0,"",(INDEX('2011-asu'!$A$1:HO75,MATCH('CC to C'!$C$1,'2011-asu'!$B:$B,0),MATCH(B53,'2011-asu'!$9:$9,0)))))</f>
        <v>257</v>
      </c>
      <c r="E53" s="30">
        <f>IF(A53="","",IF(INDEX('2011-asu'!$A$1:HP75,MATCH('CC to C'!$C$1,'2011-asu'!$B:$B,0),MATCH(C53,'2011-asu'!$9:$9,0))=0,"",+INDEX('2011-asu'!$A$1:HP75,MATCH('CC to C'!$C$1,'2011-asu'!$B:$B,0),MATCH(C53,'2011-asu'!$9:$9,0))))</f>
        <v>14.74</v>
      </c>
    </row>
    <row r="54" spans="1:5" x14ac:dyDescent="0.25">
      <c r="A54" s="30">
        <f t="shared" si="2"/>
        <v>8</v>
      </c>
      <c r="B54" s="30" t="str">
        <f>IF(A54="","",+INDEX('2011-asu'!$9:$9,1,$A54-1))</f>
        <v>2011-07-15-to-2011-10-14-pe-05</v>
      </c>
      <c r="C54" s="30" t="str">
        <f>IF(A54="","",+INDEX('2011-asu'!$9:$9,1,$A54))</f>
        <v>2011-07-15-to-2011-10-14-up-05</v>
      </c>
      <c r="D54" s="30">
        <f>IF(A54="","",+IF((INDEX('2011-asu'!$A$1:HO76,MATCH('CC to C'!$C$1,'2011-asu'!$B:$B,0),MATCH(B54,'2011-asu'!$9:$9,0)))=0,"",(INDEX('2011-asu'!$A$1:HO76,MATCH('CC to C'!$C$1,'2011-asu'!$B:$B,0),MATCH(B54,'2011-asu'!$9:$9,0)))))</f>
        <v>234</v>
      </c>
      <c r="E54" s="30">
        <f>IF(A54="","",IF(INDEX('2011-asu'!$A$1:HP76,MATCH('CC to C'!$C$1,'2011-asu'!$B:$B,0),MATCH(C54,'2011-asu'!$9:$9,0))=0,"",+INDEX('2011-asu'!$A$1:HP76,MATCH('CC to C'!$C$1,'2011-asu'!$B:$B,0),MATCH(C54,'2011-asu'!$9:$9,0))))</f>
        <v>13.38</v>
      </c>
    </row>
    <row r="55" spans="1:5" x14ac:dyDescent="0.25">
      <c r="A55" s="30">
        <f t="shared" si="2"/>
        <v>6</v>
      </c>
      <c r="B55" s="30" t="str">
        <f>IF(A55="","",+INDEX('2011-asu'!$9:$9,1,$A55-1))</f>
        <v>2011-04-15-to-2011-07-14-pe-05</v>
      </c>
      <c r="C55" s="30" t="str">
        <f>IF(A55="","",+INDEX('2011-asu'!$9:$9,1,$A55))</f>
        <v>2011-04-15-to-2011-07-14-up-05</v>
      </c>
      <c r="D55" s="30">
        <f>IF(A55="","",+IF((INDEX('2011-asu'!$A$1:HO77,MATCH('CC to C'!$C$1,'2011-asu'!$B:$B,0),MATCH(B55,'2011-asu'!$9:$9,0)))=0,"",(INDEX('2011-asu'!$A$1:HO77,MATCH('CC to C'!$C$1,'2011-asu'!$B:$B,0),MATCH(B55,'2011-asu'!$9:$9,0)))))</f>
        <v>226</v>
      </c>
      <c r="E55" s="30">
        <f>IF(A55="","",IF(INDEX('2011-asu'!$A$1:HP77,MATCH('CC to C'!$C$1,'2011-asu'!$B:$B,0),MATCH(C55,'2011-asu'!$9:$9,0))=0,"",+INDEX('2011-asu'!$A$1:HP77,MATCH('CC to C'!$C$1,'2011-asu'!$B:$B,0),MATCH(C55,'2011-asu'!$9:$9,0))))</f>
        <v>12.91</v>
      </c>
    </row>
    <row r="56" spans="1:5" x14ac:dyDescent="0.25">
      <c r="A56" s="30">
        <f t="shared" si="2"/>
        <v>4</v>
      </c>
      <c r="B56" s="30" t="str">
        <f>IF(A56="","",+INDEX('2011-asu'!$9:$9,1,$A56-1))</f>
        <v>2011-02-01-to-2011-04-14-pe-05</v>
      </c>
      <c r="C56" s="30" t="str">
        <f>IF(A56="","",+INDEX('2011-asu'!$9:$9,1,$A56))</f>
        <v>2011-02-01-to-2011-04-14-up-05</v>
      </c>
      <c r="D56" s="30">
        <f>IF(A56="","",+IF((INDEX('2011-asu'!$A$1:HO78,MATCH('CC to C'!$C$1,'2011-asu'!$B:$B,0),MATCH(B56,'2011-asu'!$9:$9,0)))=0,"",(INDEX('2011-asu'!$A$1:HO78,MATCH('CC to C'!$C$1,'2011-asu'!$B:$B,0),MATCH(B56,'2011-asu'!$9:$9,0)))))</f>
        <v>257</v>
      </c>
      <c r="E56" s="30">
        <f>IF(A56="","",IF(INDEX('2011-asu'!$A$1:HP78,MATCH('CC to C'!$C$1,'2011-asu'!$B:$B,0),MATCH(C56,'2011-asu'!$9:$9,0))=0,"",+INDEX('2011-asu'!$A$1:HP78,MATCH('CC to C'!$C$1,'2011-asu'!$B:$B,0),MATCH(C56,'2011-asu'!$9:$9,0))))</f>
        <v>14.74</v>
      </c>
    </row>
    <row r="57" spans="1:5" x14ac:dyDescent="0.25">
      <c r="A57" s="30" t="str">
        <f t="shared" si="2"/>
        <v/>
      </c>
      <c r="B57" s="30" t="str">
        <f>IF(A57="","",+INDEX('2011-asu'!$9:$9,1,$A57-1))</f>
        <v/>
      </c>
      <c r="C57" s="30" t="str">
        <f>IF(A57="","",+INDEX('2011-asu'!$9:$9,1,$A57))</f>
        <v/>
      </c>
      <c r="D57" s="30" t="str">
        <f>IF(A57="","",+IF((INDEX('2011-asu'!$A$1:HO79,MATCH('CC to C'!$C$1,'2011-asu'!$B:$B,0),MATCH(B57,'2011-asu'!$9:$9,0)))=0,"",(INDEX('2011-asu'!$A$1:HO79,MATCH('CC to C'!$C$1,'2011-asu'!$B:$B,0),MATCH(B57,'2011-asu'!$9:$9,0)))))</f>
        <v/>
      </c>
      <c r="E57" s="30" t="str">
        <f>IF(A57="","",IF(INDEX('2011-asu'!$A$1:HP79,MATCH('CC to C'!$C$1,'2011-asu'!$B:$B,0),MATCH(C57,'2011-asu'!$9:$9,0))=0,"",+INDEX('2011-asu'!$A$1:HP79,MATCH('CC to C'!$C$1,'2011-asu'!$B:$B,0),MATCH(C57,'2011-asu'!$9:$9,0))))</f>
        <v/>
      </c>
    </row>
    <row r="58" spans="1:5" x14ac:dyDescent="0.25">
      <c r="A58" s="30" t="str">
        <f t="shared" si="2"/>
        <v/>
      </c>
      <c r="B58" s="30" t="str">
        <f>IF(A58="","",+INDEX('2011-asu'!$9:$9,1,$A58-1))</f>
        <v/>
      </c>
      <c r="C58" s="30" t="str">
        <f>IF(A58="","",+INDEX('2011-asu'!$9:$9,1,$A58))</f>
        <v/>
      </c>
      <c r="D58" s="30" t="str">
        <f>IF(A58="","",+IF((INDEX('2011-asu'!$A$1:HO80,MATCH('CC to C'!$C$1,'2011-asu'!$B:$B,0),MATCH(B58,'2011-asu'!$9:$9,0)))=0,"",(INDEX('2011-asu'!$A$1:HO80,MATCH('CC to C'!$C$1,'2011-asu'!$B:$B,0),MATCH(B58,'2011-asu'!$9:$9,0)))))</f>
        <v/>
      </c>
      <c r="E58" s="30" t="str">
        <f>IF(A58="","",IF(INDEX('2011-asu'!$A$1:HP80,MATCH('CC to C'!$C$1,'2011-asu'!$B:$B,0),MATCH(C58,'2011-asu'!$9:$9,0))=0,"",+INDEX('2011-asu'!$A$1:HP80,MATCH('CC to C'!$C$1,'2011-asu'!$B:$B,0),MATCH(C58,'2011-asu'!$9:$9,0))))</f>
        <v/>
      </c>
    </row>
    <row r="59" spans="1:5" x14ac:dyDescent="0.25">
      <c r="A59" s="30" t="str">
        <f t="shared" si="2"/>
        <v/>
      </c>
      <c r="B59" s="30" t="str">
        <f>IF(A59="","",+INDEX('2011-asu'!$9:$9,1,$A59-1))</f>
        <v/>
      </c>
      <c r="C59" s="30" t="str">
        <f>IF(A59="","",+INDEX('2011-asu'!$9:$9,1,$A59))</f>
        <v/>
      </c>
      <c r="D59" s="30" t="str">
        <f>IF(A59="","",+IF((INDEX('2011-asu'!$A$1:HO81,MATCH('CC to C'!$C$1,'2011-asu'!$B:$B,0),MATCH(B59,'2011-asu'!$9:$9,0)))=0,"",(INDEX('2011-asu'!$A$1:HO81,MATCH('CC to C'!$C$1,'2011-asu'!$B:$B,0),MATCH(B59,'2011-asu'!$9:$9,0)))))</f>
        <v/>
      </c>
      <c r="E59" s="30" t="str">
        <f>IF(A59="","",IF(INDEX('2011-asu'!$A$1:HP81,MATCH('CC to C'!$C$1,'2011-asu'!$B:$B,0),MATCH(C59,'2011-asu'!$9:$9,0))=0,"",+INDEX('2011-asu'!$A$1:HP81,MATCH('CC to C'!$C$1,'2011-asu'!$B:$B,0),MATCH(C59,'2011-asu'!$9:$9,0))))</f>
        <v/>
      </c>
    </row>
    <row r="60" spans="1:5" x14ac:dyDescent="0.25">
      <c r="A60" s="30" t="str">
        <f t="shared" si="2"/>
        <v/>
      </c>
      <c r="B60" s="30" t="str">
        <f>IF(A60="","",+INDEX('2011-asu'!$9:$9,1,$A60-1))</f>
        <v/>
      </c>
      <c r="C60" s="30" t="str">
        <f>IF(A60="","",+INDEX('2011-asu'!$9:$9,1,$A60))</f>
        <v/>
      </c>
      <c r="D60" s="30" t="str">
        <f>IF(A60="","",+IF((INDEX('2011-asu'!$A$1:HO82,MATCH('CC to C'!$C$1,'2011-asu'!$B:$B,0),MATCH(B60,'2011-asu'!$9:$9,0)))=0,"",(INDEX('2011-asu'!$A$1:HO82,MATCH('CC to C'!$C$1,'2011-asu'!$B:$B,0),MATCH(B60,'2011-asu'!$9:$9,0)))))</f>
        <v/>
      </c>
      <c r="E60" s="30" t="str">
        <f>IF(A60="","",IF(INDEX('2011-asu'!$A$1:HP82,MATCH('CC to C'!$C$1,'2011-asu'!$B:$B,0),MATCH(C60,'2011-asu'!$9:$9,0))=0,"",+INDEX('2011-asu'!$A$1:HP82,MATCH('CC to C'!$C$1,'2011-asu'!$B:$B,0),MATCH(C60,'2011-asu'!$9:$9,0))))</f>
        <v/>
      </c>
    </row>
    <row r="61" spans="1:5" x14ac:dyDescent="0.25">
      <c r="A61" s="30" t="str">
        <f t="shared" si="2"/>
        <v/>
      </c>
      <c r="B61" s="30" t="str">
        <f>IF(A61="","",+INDEX('2011-asu'!$9:$9,1,$A61-1))</f>
        <v/>
      </c>
      <c r="C61" s="30" t="str">
        <f>IF(A61="","",+INDEX('2011-asu'!$9:$9,1,$A61))</f>
        <v/>
      </c>
      <c r="D61" s="30" t="str">
        <f>IF(A61="","",+IF((INDEX('2011-asu'!$A$1:HO83,MATCH('CC to C'!$C$1,'2011-asu'!$B:$B,0),MATCH(B61,'2011-asu'!$9:$9,0)))=0,"",(INDEX('2011-asu'!$A$1:HO83,MATCH('CC to C'!$C$1,'2011-asu'!$B:$B,0),MATCH(B61,'2011-asu'!$9:$9,0)))))</f>
        <v/>
      </c>
      <c r="E61" s="30" t="str">
        <f>IF(A61="","",IF(INDEX('2011-asu'!$A$1:HP83,MATCH('CC to C'!$C$1,'2011-asu'!$B:$B,0),MATCH(C61,'2011-asu'!$9:$9,0))=0,"",+INDEX('2011-asu'!$A$1:HP83,MATCH('CC to C'!$C$1,'2011-asu'!$B:$B,0),MATCH(C61,'2011-asu'!$9:$9,0))))</f>
        <v/>
      </c>
    </row>
    <row r="62" spans="1:5" x14ac:dyDescent="0.25">
      <c r="A62" s="30" t="str">
        <f t="shared" si="2"/>
        <v/>
      </c>
      <c r="B62" s="30" t="str">
        <f>IF(A62="","",+INDEX('2011-asu'!$9:$9,1,$A62-1))</f>
        <v/>
      </c>
      <c r="C62" s="30" t="str">
        <f>IF(A62="","",+INDEX('2011-asu'!$9:$9,1,$A62))</f>
        <v/>
      </c>
      <c r="D62" s="30" t="str">
        <f>IF(A62="","",+IF((INDEX('2011-asu'!$A$1:HO84,MATCH('CC to C'!$C$1,'2011-asu'!$B:$B,0),MATCH(B62,'2011-asu'!$9:$9,0)))=0,"",(INDEX('2011-asu'!$A$1:HO84,MATCH('CC to C'!$C$1,'2011-asu'!$B:$B,0),MATCH(B62,'2011-asu'!$9:$9,0)))))</f>
        <v/>
      </c>
      <c r="E62" s="30" t="str">
        <f>IF(A62="","",IF(INDEX('2011-asu'!$A$1:HP84,MATCH('CC to C'!$C$1,'2011-asu'!$B:$B,0),MATCH(C62,'2011-asu'!$9:$9,0))=0,"",+INDEX('2011-asu'!$A$1:HP84,MATCH('CC to C'!$C$1,'2011-asu'!$B:$B,0),MATCH(C62,'2011-asu'!$9:$9,0))))</f>
        <v/>
      </c>
    </row>
    <row r="63" spans="1:5" x14ac:dyDescent="0.25">
      <c r="A63" s="30" t="str">
        <f t="shared" si="2"/>
        <v/>
      </c>
      <c r="B63" s="30" t="str">
        <f>IF(A63="","",+INDEX('2011-asu'!$9:$9,1,$A63-1))</f>
        <v/>
      </c>
      <c r="C63" s="30" t="str">
        <f>IF(A63="","",+INDEX('2011-asu'!$9:$9,1,$A63))</f>
        <v/>
      </c>
      <c r="D63" s="30" t="str">
        <f>IF(A63="","",+IF((INDEX('2011-asu'!$A$1:HO85,MATCH('CC to C'!$C$1,'2011-asu'!$B:$B,0),MATCH(B63,'2011-asu'!$9:$9,0)))=0,"",(INDEX('2011-asu'!$A$1:HO85,MATCH('CC to C'!$C$1,'2011-asu'!$B:$B,0),MATCH(B63,'2011-asu'!$9:$9,0)))))</f>
        <v/>
      </c>
      <c r="E63" s="30" t="str">
        <f>IF(A63="","",IF(INDEX('2011-asu'!$A$1:HP85,MATCH('CC to C'!$C$1,'2011-asu'!$B:$B,0),MATCH(C63,'2011-asu'!$9:$9,0))=0,"",+INDEX('2011-asu'!$A$1:HP85,MATCH('CC to C'!$C$1,'2011-asu'!$B:$B,0),MATCH(C63,'2011-asu'!$9:$9,0))))</f>
        <v/>
      </c>
    </row>
    <row r="64" spans="1:5" x14ac:dyDescent="0.25">
      <c r="A64" s="30" t="str">
        <f t="shared" si="2"/>
        <v/>
      </c>
      <c r="B64" s="30" t="str">
        <f>IF(A64="","",+INDEX('2011-asu'!$9:$9,1,$A64-1))</f>
        <v/>
      </c>
      <c r="C64" s="30" t="str">
        <f>IF(A64="","",+INDEX('2011-asu'!$9:$9,1,$A64))</f>
        <v/>
      </c>
      <c r="D64" s="30" t="str">
        <f>IF(A64="","",+IF((INDEX('2011-asu'!$A$1:HO86,MATCH('CC to C'!$C$1,'2011-asu'!$B:$B,0),MATCH(B64,'2011-asu'!$9:$9,0)))=0,"",(INDEX('2011-asu'!$A$1:HO86,MATCH('CC to C'!$C$1,'2011-asu'!$B:$B,0),MATCH(B64,'2011-asu'!$9:$9,0)))))</f>
        <v/>
      </c>
      <c r="E64" s="30" t="str">
        <f>IF(A64="","",IF(INDEX('2011-asu'!$A$1:HP86,MATCH('CC to C'!$C$1,'2011-asu'!$B:$B,0),MATCH(C64,'2011-asu'!$9:$9,0))=0,"",+INDEX('2011-asu'!$A$1:HP86,MATCH('CC to C'!$C$1,'2011-asu'!$B:$B,0),MATCH(C64,'2011-asu'!$9:$9,0))))</f>
        <v/>
      </c>
    </row>
    <row r="65" spans="1:5" x14ac:dyDescent="0.25">
      <c r="A65" s="30" t="str">
        <f t="shared" si="2"/>
        <v/>
      </c>
      <c r="B65" s="30" t="str">
        <f>IF(A65="","",+INDEX('2011-asu'!$9:$9,1,$A65-1))</f>
        <v/>
      </c>
      <c r="C65" s="30" t="str">
        <f>IF(A65="","",+INDEX('2011-asu'!$9:$9,1,$A65))</f>
        <v/>
      </c>
      <c r="D65" s="30" t="str">
        <f>IF(A65="","",+IF((INDEX('2011-asu'!$A$1:HO87,MATCH('CC to C'!$C$1,'2011-asu'!$B:$B,0),MATCH(B65,'2011-asu'!$9:$9,0)))=0,"",(INDEX('2011-asu'!$A$1:HO87,MATCH('CC to C'!$C$1,'2011-asu'!$B:$B,0),MATCH(B65,'2011-asu'!$9:$9,0)))))</f>
        <v/>
      </c>
      <c r="E65" s="30" t="str">
        <f>IF(A65="","",IF(INDEX('2011-asu'!$A$1:HP87,MATCH('CC to C'!$C$1,'2011-asu'!$B:$B,0),MATCH(C65,'2011-asu'!$9:$9,0))=0,"",+INDEX('2011-asu'!$A$1:HP87,MATCH('CC to C'!$C$1,'2011-asu'!$B:$B,0),MATCH(C65,'2011-asu'!$9:$9,0))))</f>
        <v/>
      </c>
    </row>
    <row r="66" spans="1:5" x14ac:dyDescent="0.25">
      <c r="A66" s="30" t="str">
        <f t="shared" si="2"/>
        <v/>
      </c>
      <c r="B66" s="30" t="str">
        <f>IF(A66="","",+INDEX('2011-asu'!$9:$9,1,$A66-1))</f>
        <v/>
      </c>
      <c r="C66" s="30" t="str">
        <f>IF(A66="","",+INDEX('2011-asu'!$9:$9,1,$A66))</f>
        <v/>
      </c>
      <c r="D66" s="30" t="str">
        <f>IF(A66="","",+IF((INDEX('2011-asu'!$A$1:HO88,MATCH('CC to C'!$C$1,'2011-asu'!$B:$B,0),MATCH(B66,'2011-asu'!$9:$9,0)))=0,"",(INDEX('2011-asu'!$A$1:HO88,MATCH('CC to C'!$C$1,'2011-asu'!$B:$B,0),MATCH(B66,'2011-asu'!$9:$9,0)))))</f>
        <v/>
      </c>
      <c r="E66" s="30" t="str">
        <f>IF(A66="","",IF(INDEX('2011-asu'!$A$1:HP88,MATCH('CC to C'!$C$1,'2011-asu'!$B:$B,0),MATCH(C66,'2011-asu'!$9:$9,0))=0,"",+INDEX('2011-asu'!$A$1:HP88,MATCH('CC to C'!$C$1,'2011-asu'!$B:$B,0),MATCH(C66,'2011-asu'!$9:$9,0))))</f>
        <v/>
      </c>
    </row>
    <row r="67" spans="1:5" x14ac:dyDescent="0.25">
      <c r="A67" s="30" t="str">
        <f t="shared" si="2"/>
        <v/>
      </c>
      <c r="B67" s="30" t="str">
        <f>IF(A67="","",+INDEX('2011-asu'!$9:$9,1,$A67-1))</f>
        <v/>
      </c>
      <c r="C67" s="30" t="str">
        <f>IF(A67="","",+INDEX('2011-asu'!$9:$9,1,$A67))</f>
        <v/>
      </c>
      <c r="D67" s="30" t="str">
        <f>IF(A67="","",+IF((INDEX('2011-asu'!$A$1:HO89,MATCH('CC to C'!$C$1,'2011-asu'!$B:$B,0),MATCH(B67,'2011-asu'!$9:$9,0)))=0,"",(INDEX('2011-asu'!$A$1:HO89,MATCH('CC to C'!$C$1,'2011-asu'!$B:$B,0),MATCH(B67,'2011-asu'!$9:$9,0)))))</f>
        <v/>
      </c>
      <c r="E67" s="30" t="str">
        <f>IF(A67="","",IF(INDEX('2011-asu'!$A$1:HP89,MATCH('CC to C'!$C$1,'2011-asu'!$B:$B,0),MATCH(C67,'2011-asu'!$9:$9,0))=0,"",+INDEX('2011-asu'!$A$1:HP89,MATCH('CC to C'!$C$1,'2011-asu'!$B:$B,0),MATCH(C67,'2011-asu'!$9:$9,0))))</f>
        <v/>
      </c>
    </row>
    <row r="68" spans="1:5" x14ac:dyDescent="0.25">
      <c r="A68" s="30" t="str">
        <f t="shared" si="2"/>
        <v/>
      </c>
      <c r="B68" s="30" t="str">
        <f>IF(A68="","",+INDEX('2011-asu'!$9:$9,1,$A68-1))</f>
        <v/>
      </c>
      <c r="C68" s="30" t="str">
        <f>IF(A68="","",+INDEX('2011-asu'!$9:$9,1,$A68))</f>
        <v/>
      </c>
      <c r="D68" s="30" t="str">
        <f>IF(A68="","",+IF((INDEX('2011-asu'!$A$1:HO90,MATCH('CC to C'!$C$1,'2011-asu'!$B:$B,0),MATCH(B68,'2011-asu'!$9:$9,0)))=0,"",(INDEX('2011-asu'!$A$1:HO90,MATCH('CC to C'!$C$1,'2011-asu'!$B:$B,0),MATCH(B68,'2011-asu'!$9:$9,0)))))</f>
        <v/>
      </c>
      <c r="E68" s="30" t="str">
        <f>IF(A68="","",IF(INDEX('2011-asu'!$A$1:HP90,MATCH('CC to C'!$C$1,'2011-asu'!$B:$B,0),MATCH(C68,'2011-asu'!$9:$9,0))=0,"",+INDEX('2011-asu'!$A$1:HP90,MATCH('CC to C'!$C$1,'2011-asu'!$B:$B,0),MATCH(C68,'2011-asu'!$9:$9,0))))</f>
        <v/>
      </c>
    </row>
    <row r="69" spans="1:5" x14ac:dyDescent="0.25">
      <c r="A69" s="30" t="str">
        <f t="shared" si="2"/>
        <v/>
      </c>
      <c r="B69" s="30" t="str">
        <f>IF(A69="","",+INDEX('2011-asu'!$9:$9,1,$A69-1))</f>
        <v/>
      </c>
      <c r="C69" s="30" t="str">
        <f>IF(A69="","",+INDEX('2011-asu'!$9:$9,1,$A69))</f>
        <v/>
      </c>
      <c r="D69" s="30" t="str">
        <f>IF(A69="","",+IF((INDEX('2011-asu'!$A$1:HO91,MATCH('CC to C'!$C$1,'2011-asu'!$B:$B,0),MATCH(B69,'2011-asu'!$9:$9,0)))=0,"",(INDEX('2011-asu'!$A$1:HO91,MATCH('CC to C'!$C$1,'2011-asu'!$B:$B,0),MATCH(B69,'2011-asu'!$9:$9,0)))))</f>
        <v/>
      </c>
      <c r="E69" s="30" t="str">
        <f>IF(A69="","",IF(INDEX('2011-asu'!$A$1:HP91,MATCH('CC to C'!$C$1,'2011-asu'!$B:$B,0),MATCH(C69,'2011-asu'!$9:$9,0))=0,"",+INDEX('2011-asu'!$A$1:HP91,MATCH('CC to C'!$C$1,'2011-asu'!$B:$B,0),MATCH(C69,'2011-asu'!$9:$9,0))))</f>
        <v/>
      </c>
    </row>
    <row r="70" spans="1:5" x14ac:dyDescent="0.25">
      <c r="A70" s="30" t="str">
        <f t="shared" si="2"/>
        <v/>
      </c>
      <c r="B70" s="30" t="str">
        <f>IF(A70="","",+INDEX('2011-asu'!$9:$9,1,$A70-1))</f>
        <v/>
      </c>
      <c r="C70" s="30" t="str">
        <f>IF(A70="","",+INDEX('2011-asu'!$9:$9,1,$A70))</f>
        <v/>
      </c>
      <c r="D70" s="30" t="str">
        <f>IF(A70="","",+IF((INDEX('2011-asu'!$A$1:HO92,MATCH('CC to C'!$C$1,'2011-asu'!$B:$B,0),MATCH(B70,'2011-asu'!$9:$9,0)))=0,"",(INDEX('2011-asu'!$A$1:HO92,MATCH('CC to C'!$C$1,'2011-asu'!$B:$B,0),MATCH(B70,'2011-asu'!$9:$9,0)))))</f>
        <v/>
      </c>
      <c r="E70" s="30" t="str">
        <f>IF(A70="","",IF(INDEX('2011-asu'!$A$1:HP92,MATCH('CC to C'!$C$1,'2011-asu'!$B:$B,0),MATCH(C70,'2011-asu'!$9:$9,0))=0,"",+INDEX('2011-asu'!$A$1:HP92,MATCH('CC to C'!$C$1,'2011-asu'!$B:$B,0),MATCH(C70,'2011-asu'!$9:$9,0))))</f>
        <v/>
      </c>
    </row>
  </sheetData>
  <autoFilter ref="B3:E3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2011-asu</vt:lpstr>
      <vt:lpstr>AAA to BBB-</vt:lpstr>
      <vt:lpstr>BB+ and BB</vt:lpstr>
      <vt:lpstr>BB-</vt:lpstr>
      <vt:lpstr>B+</vt:lpstr>
      <vt:lpstr>B</vt:lpstr>
      <vt:lpstr>B-</vt:lpstr>
      <vt:lpstr>CCC</vt:lpstr>
      <vt:lpstr>CC to C</vt:lpstr>
      <vt:lpstr>'2011-asu'!Print_Titles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Evelyne GUEDJ</dc:creator>
  <dc:description>Quaterly Update of the MRS and resulting MPR</dc:description>
  <cp:lastModifiedBy>OH Sangkyoon, TAD/XCC</cp:lastModifiedBy>
  <cp:lastPrinted>2012-07-10T12:41:01Z</cp:lastPrinted>
  <dcterms:created xsi:type="dcterms:W3CDTF">2011-10-06T16:14:11Z</dcterms:created>
  <dcterms:modified xsi:type="dcterms:W3CDTF">2024-01-05T13:53:18Z</dcterms:modified>
</cp:coreProperties>
</file>